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ISIPLUS\IMAS UNS\artikel IJEBAR\"/>
    </mc:Choice>
  </mc:AlternateContent>
  <xr:revisionPtr revIDLastSave="0" documentId="8_{47752A87-3525-4028-A7A3-D7E511AAB0A1}" xr6:coauthVersionLast="46" xr6:coauthVersionMax="46" xr10:uidLastSave="{00000000-0000-0000-0000-000000000000}"/>
  <bookViews>
    <workbookView xWindow="-120" yWindow="-120" windowWidth="20730" windowHeight="11160" xr2:uid="{371A78F0-04F7-4EE9-B311-B2ACDE0CD596}"/>
  </bookViews>
  <sheets>
    <sheet name="Data Laba Positif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29" i="1" l="1"/>
  <c r="AG29" i="1"/>
  <c r="AF29" i="1"/>
  <c r="AB29" i="1"/>
  <c r="AA29" i="1"/>
  <c r="Z29" i="1"/>
  <c r="V29" i="1"/>
  <c r="U29" i="1"/>
  <c r="T29" i="1"/>
  <c r="M29" i="1"/>
  <c r="L29" i="1"/>
  <c r="K29" i="1"/>
  <c r="G29" i="1"/>
  <c r="F29" i="1"/>
  <c r="E29" i="1"/>
  <c r="AH28" i="1"/>
  <c r="AG28" i="1"/>
  <c r="AF28" i="1"/>
  <c r="AB28" i="1"/>
  <c r="AA28" i="1"/>
  <c r="Z28" i="1"/>
  <c r="V28" i="1"/>
  <c r="U28" i="1"/>
  <c r="T28" i="1"/>
  <c r="M28" i="1"/>
  <c r="L28" i="1"/>
  <c r="K28" i="1"/>
  <c r="G28" i="1"/>
  <c r="F28" i="1"/>
  <c r="E28" i="1"/>
  <c r="AH27" i="1"/>
  <c r="AG27" i="1"/>
  <c r="AF27" i="1"/>
  <c r="AB27" i="1"/>
  <c r="AA27" i="1"/>
  <c r="Z27" i="1"/>
  <c r="V27" i="1"/>
  <c r="U27" i="1"/>
  <c r="T27" i="1"/>
  <c r="M27" i="1"/>
  <c r="L27" i="1"/>
  <c r="K27" i="1"/>
  <c r="G27" i="1"/>
  <c r="F27" i="1"/>
  <c r="E27" i="1"/>
  <c r="AH26" i="1"/>
  <c r="AG26" i="1"/>
  <c r="AF26" i="1"/>
  <c r="AB26" i="1"/>
  <c r="AA26" i="1"/>
  <c r="Z26" i="1"/>
  <c r="V26" i="1"/>
  <c r="U26" i="1"/>
  <c r="T26" i="1"/>
  <c r="M26" i="1"/>
  <c r="L26" i="1"/>
  <c r="K26" i="1"/>
  <c r="G26" i="1"/>
  <c r="F26" i="1"/>
  <c r="E26" i="1"/>
  <c r="AH25" i="1"/>
  <c r="AG25" i="1"/>
  <c r="AF25" i="1"/>
  <c r="AB25" i="1"/>
  <c r="AA25" i="1"/>
  <c r="Z25" i="1"/>
  <c r="V25" i="1"/>
  <c r="U25" i="1"/>
  <c r="T25" i="1"/>
  <c r="M25" i="1"/>
  <c r="L25" i="1"/>
  <c r="K25" i="1"/>
  <c r="G25" i="1"/>
  <c r="F25" i="1"/>
  <c r="E25" i="1"/>
  <c r="AH24" i="1"/>
  <c r="AG24" i="1"/>
  <c r="AF24" i="1"/>
  <c r="AB24" i="1"/>
  <c r="AA24" i="1"/>
  <c r="Z24" i="1"/>
  <c r="V24" i="1"/>
  <c r="U24" i="1"/>
  <c r="T24" i="1"/>
  <c r="M24" i="1"/>
  <c r="L24" i="1"/>
  <c r="K24" i="1"/>
  <c r="G24" i="1"/>
  <c r="F24" i="1"/>
  <c r="E24" i="1"/>
  <c r="AH23" i="1"/>
  <c r="AG23" i="1"/>
  <c r="AF23" i="1"/>
  <c r="AB23" i="1"/>
  <c r="AA23" i="1"/>
  <c r="Z23" i="1"/>
  <c r="V23" i="1"/>
  <c r="U23" i="1"/>
  <c r="T23" i="1"/>
  <c r="M23" i="1"/>
  <c r="L23" i="1"/>
  <c r="K23" i="1"/>
  <c r="G23" i="1"/>
  <c r="F23" i="1"/>
  <c r="E23" i="1"/>
  <c r="AH22" i="1"/>
  <c r="AG22" i="1"/>
  <c r="AF22" i="1"/>
  <c r="AB22" i="1"/>
  <c r="AA22" i="1"/>
  <c r="Z22" i="1"/>
  <c r="V22" i="1"/>
  <c r="U22" i="1"/>
  <c r="T22" i="1"/>
  <c r="M22" i="1"/>
  <c r="L22" i="1"/>
  <c r="K22" i="1"/>
  <c r="G22" i="1"/>
  <c r="F22" i="1"/>
  <c r="E22" i="1"/>
  <c r="AH21" i="1"/>
  <c r="AG21" i="1"/>
  <c r="AF21" i="1"/>
  <c r="AB21" i="1"/>
  <c r="AA21" i="1"/>
  <c r="Z21" i="1"/>
  <c r="V21" i="1"/>
  <c r="U21" i="1"/>
  <c r="T21" i="1"/>
  <c r="M21" i="1"/>
  <c r="L21" i="1"/>
  <c r="K21" i="1"/>
  <c r="G21" i="1"/>
  <c r="F21" i="1"/>
  <c r="E21" i="1"/>
  <c r="AH20" i="1"/>
  <c r="AG20" i="1"/>
  <c r="AF20" i="1"/>
  <c r="AB20" i="1"/>
  <c r="AA20" i="1"/>
  <c r="Z20" i="1"/>
  <c r="V20" i="1"/>
  <c r="U20" i="1"/>
  <c r="T20" i="1"/>
  <c r="M20" i="1"/>
  <c r="L20" i="1"/>
  <c r="K20" i="1"/>
  <c r="G20" i="1"/>
  <c r="F20" i="1"/>
  <c r="E20" i="1"/>
  <c r="AH19" i="1"/>
  <c r="AG19" i="1"/>
  <c r="AF19" i="1"/>
  <c r="AB19" i="1"/>
  <c r="AA19" i="1"/>
  <c r="Z19" i="1"/>
  <c r="V19" i="1"/>
  <c r="U19" i="1"/>
  <c r="T19" i="1"/>
  <c r="M19" i="1"/>
  <c r="L19" i="1"/>
  <c r="K19" i="1"/>
  <c r="G19" i="1"/>
  <c r="F19" i="1"/>
  <c r="E19" i="1"/>
  <c r="AH18" i="1"/>
  <c r="AG18" i="1"/>
  <c r="AF18" i="1"/>
  <c r="AB18" i="1"/>
  <c r="AA18" i="1"/>
  <c r="Z18" i="1"/>
  <c r="V18" i="1"/>
  <c r="U18" i="1"/>
  <c r="T18" i="1"/>
  <c r="M18" i="1"/>
  <c r="L18" i="1"/>
  <c r="K18" i="1"/>
  <c r="G18" i="1"/>
  <c r="F18" i="1"/>
  <c r="E18" i="1"/>
  <c r="AH17" i="1"/>
  <c r="AG17" i="1"/>
  <c r="AF17" i="1"/>
  <c r="AB17" i="1"/>
  <c r="AA17" i="1"/>
  <c r="Z17" i="1"/>
  <c r="V17" i="1"/>
  <c r="U17" i="1"/>
  <c r="T17" i="1"/>
  <c r="M17" i="1"/>
  <c r="L17" i="1"/>
  <c r="K17" i="1"/>
  <c r="G17" i="1"/>
  <c r="F17" i="1"/>
  <c r="E17" i="1"/>
  <c r="AH16" i="1"/>
  <c r="AG16" i="1"/>
  <c r="AF16" i="1"/>
  <c r="AB16" i="1"/>
  <c r="AA16" i="1"/>
  <c r="Z16" i="1"/>
  <c r="V16" i="1"/>
  <c r="U16" i="1"/>
  <c r="T16" i="1"/>
  <c r="M16" i="1"/>
  <c r="L16" i="1"/>
  <c r="K16" i="1"/>
  <c r="G16" i="1"/>
  <c r="F16" i="1"/>
  <c r="E16" i="1"/>
  <c r="AH15" i="1"/>
  <c r="AG15" i="1"/>
  <c r="AF15" i="1"/>
  <c r="AB15" i="1"/>
  <c r="AA15" i="1"/>
  <c r="Z15" i="1"/>
  <c r="V15" i="1"/>
  <c r="U15" i="1"/>
  <c r="T15" i="1"/>
  <c r="M15" i="1"/>
  <c r="L15" i="1"/>
  <c r="K15" i="1"/>
  <c r="G15" i="1"/>
  <c r="F15" i="1"/>
  <c r="E15" i="1"/>
  <c r="AH14" i="1"/>
  <c r="AG14" i="1"/>
  <c r="AF14" i="1"/>
  <c r="AB14" i="1"/>
  <c r="AA14" i="1"/>
  <c r="Z14" i="1"/>
  <c r="V14" i="1"/>
  <c r="U14" i="1"/>
  <c r="T14" i="1"/>
  <c r="M14" i="1"/>
  <c r="L14" i="1"/>
  <c r="K14" i="1"/>
  <c r="G14" i="1"/>
  <c r="F14" i="1"/>
  <c r="E14" i="1"/>
  <c r="AH13" i="1"/>
  <c r="AG13" i="1"/>
  <c r="AF13" i="1"/>
  <c r="AB13" i="1"/>
  <c r="AA13" i="1"/>
  <c r="Z13" i="1"/>
  <c r="V13" i="1"/>
  <c r="U13" i="1"/>
  <c r="T13" i="1"/>
  <c r="M13" i="1"/>
  <c r="L13" i="1"/>
  <c r="K13" i="1"/>
  <c r="G13" i="1"/>
  <c r="F13" i="1"/>
  <c r="E13" i="1"/>
  <c r="AH12" i="1"/>
  <c r="AG12" i="1"/>
  <c r="AF12" i="1"/>
  <c r="AB12" i="1"/>
  <c r="AA12" i="1"/>
  <c r="Z12" i="1"/>
  <c r="V12" i="1"/>
  <c r="U12" i="1"/>
  <c r="T12" i="1"/>
  <c r="M12" i="1"/>
  <c r="L12" i="1"/>
  <c r="K12" i="1"/>
  <c r="G12" i="1"/>
  <c r="F12" i="1"/>
  <c r="E12" i="1"/>
  <c r="AH11" i="1"/>
  <c r="AG11" i="1"/>
  <c r="AF11" i="1"/>
  <c r="AB11" i="1"/>
  <c r="AA11" i="1"/>
  <c r="Z11" i="1"/>
  <c r="V11" i="1"/>
  <c r="U11" i="1"/>
  <c r="T11" i="1"/>
  <c r="M11" i="1"/>
  <c r="L11" i="1"/>
  <c r="K11" i="1"/>
  <c r="G11" i="1"/>
  <c r="F11" i="1"/>
  <c r="E11" i="1"/>
  <c r="AH10" i="1"/>
  <c r="AG10" i="1"/>
  <c r="AF10" i="1"/>
  <c r="AB10" i="1"/>
  <c r="AA10" i="1"/>
  <c r="Z10" i="1"/>
  <c r="V10" i="1"/>
  <c r="U10" i="1"/>
  <c r="T10" i="1"/>
  <c r="M10" i="1"/>
  <c r="L10" i="1"/>
  <c r="K10" i="1"/>
  <c r="G10" i="1"/>
  <c r="F10" i="1"/>
  <c r="E10" i="1"/>
  <c r="AH9" i="1"/>
  <c r="AG9" i="1"/>
  <c r="AF9" i="1"/>
  <c r="AB9" i="1"/>
  <c r="AA9" i="1"/>
  <c r="Z9" i="1"/>
  <c r="V9" i="1"/>
  <c r="U9" i="1"/>
  <c r="T9" i="1"/>
  <c r="M9" i="1"/>
  <c r="L9" i="1"/>
  <c r="K9" i="1"/>
  <c r="G9" i="1"/>
  <c r="F9" i="1"/>
  <c r="E9" i="1"/>
  <c r="AH8" i="1"/>
  <c r="AG8" i="1"/>
  <c r="AF8" i="1"/>
  <c r="AB8" i="1"/>
  <c r="AA8" i="1"/>
  <c r="Z8" i="1"/>
  <c r="V8" i="1"/>
  <c r="U8" i="1"/>
  <c r="T8" i="1"/>
  <c r="M8" i="1"/>
  <c r="L8" i="1"/>
  <c r="K8" i="1"/>
  <c r="G8" i="1"/>
  <c r="F8" i="1"/>
  <c r="E8" i="1"/>
  <c r="AH7" i="1"/>
  <c r="AG7" i="1"/>
  <c r="AF7" i="1"/>
  <c r="AB7" i="1"/>
  <c r="AA7" i="1"/>
  <c r="Z7" i="1"/>
  <c r="V7" i="1"/>
  <c r="U7" i="1"/>
  <c r="T7" i="1"/>
  <c r="M7" i="1"/>
  <c r="L7" i="1"/>
  <c r="K7" i="1"/>
  <c r="G7" i="1"/>
  <c r="F7" i="1"/>
  <c r="E7" i="1"/>
  <c r="AH6" i="1"/>
  <c r="AG6" i="1"/>
  <c r="AF6" i="1"/>
  <c r="AB6" i="1"/>
  <c r="AA6" i="1"/>
  <c r="Z6" i="1"/>
  <c r="V6" i="1"/>
  <c r="U6" i="1"/>
  <c r="T6" i="1"/>
  <c r="M6" i="1"/>
  <c r="L6" i="1"/>
  <c r="K6" i="1"/>
  <c r="G6" i="1"/>
  <c r="F6" i="1"/>
  <c r="E6" i="1"/>
  <c r="AH5" i="1"/>
  <c r="AG5" i="1"/>
  <c r="AF5" i="1"/>
  <c r="AB5" i="1"/>
  <c r="AA5" i="1"/>
  <c r="Z5" i="1"/>
  <c r="V5" i="1"/>
  <c r="U5" i="1"/>
  <c r="T5" i="1"/>
  <c r="M5" i="1"/>
  <c r="L5" i="1"/>
  <c r="K5" i="1"/>
  <c r="G5" i="1"/>
  <c r="F5" i="1"/>
  <c r="E5" i="1"/>
</calcChain>
</file>

<file path=xl/sharedStrings.xml><?xml version="1.0" encoding="utf-8"?>
<sst xmlns="http://schemas.openxmlformats.org/spreadsheetml/2006/main" count="68" uniqueCount="67">
  <si>
    <t>No</t>
  </si>
  <si>
    <t>Nama Bank</t>
  </si>
  <si>
    <t>KODE</t>
  </si>
  <si>
    <t>Tahun Berdiri</t>
  </si>
  <si>
    <t>Age</t>
  </si>
  <si>
    <t>Aset</t>
  </si>
  <si>
    <t>Log Aset</t>
  </si>
  <si>
    <t>Utang</t>
  </si>
  <si>
    <t>Equity</t>
  </si>
  <si>
    <t>DER</t>
  </si>
  <si>
    <t>Pendapatan</t>
  </si>
  <si>
    <t>EAT</t>
  </si>
  <si>
    <t>ln EAT</t>
  </si>
  <si>
    <t>EPS</t>
  </si>
  <si>
    <t>CAR</t>
  </si>
  <si>
    <t>LDR</t>
  </si>
  <si>
    <t>HRD</t>
  </si>
  <si>
    <t>Bank Central Asia Tbk</t>
  </si>
  <si>
    <t>BBCA</t>
  </si>
  <si>
    <t>Bank Bukopin Tbk</t>
  </si>
  <si>
    <t>BBKP</t>
  </si>
  <si>
    <t>Bank Mestika Dharma Tbk</t>
  </si>
  <si>
    <t>BBMD</t>
  </si>
  <si>
    <t>Bank Negara Indonesia Tbk</t>
  </si>
  <si>
    <t>BBNI</t>
  </si>
  <si>
    <t>Bank Rakyat Indonesia Tbk</t>
  </si>
  <si>
    <t>BBRI</t>
  </si>
  <si>
    <t>Bank Tabungan Negara Tbk</t>
  </si>
  <si>
    <t>BBTN</t>
  </si>
  <si>
    <t>Bank Danamon Indonesia Tbk</t>
  </si>
  <si>
    <t>BDMN</t>
  </si>
  <si>
    <t>Bank Ganesha Tbk</t>
  </si>
  <si>
    <t>BGTG</t>
  </si>
  <si>
    <t>Bank Ina Perdana Tbk</t>
  </si>
  <si>
    <t>BINA</t>
  </si>
  <si>
    <t>Bank Pembangunan Daerah Jawa Barat Tbk</t>
  </si>
  <si>
    <t>BJBR</t>
  </si>
  <si>
    <t>Bank Jatim Tbk</t>
  </si>
  <si>
    <t>BJTM</t>
  </si>
  <si>
    <t>Bank Maspion Indonesia Tbk</t>
  </si>
  <si>
    <t>BMAS</t>
  </si>
  <si>
    <t>Bank Mandiri Tbk</t>
  </si>
  <si>
    <t>BMRI</t>
  </si>
  <si>
    <t>Bank Bumi Artha</t>
  </si>
  <si>
    <t>BNBA</t>
  </si>
  <si>
    <t>Bank Maybank Indonesia Tbk</t>
  </si>
  <si>
    <t>BNII</t>
  </si>
  <si>
    <t>Bank Permata Tbk</t>
  </si>
  <si>
    <t>BNLI</t>
  </si>
  <si>
    <t>Bank BRI Syariah</t>
  </si>
  <si>
    <t>BRIS</t>
  </si>
  <si>
    <t>Bank Sinarmas</t>
  </si>
  <si>
    <t>BSIM</t>
  </si>
  <si>
    <t>Bank Tabungan Pensiunan Nasional</t>
  </si>
  <si>
    <t>BTPN</t>
  </si>
  <si>
    <t>Bank Tabungan Pensiunan Nasional Syariah</t>
  </si>
  <si>
    <t>BTPS</t>
  </si>
  <si>
    <t>Bank Mayapada Internasional Tbk</t>
  </si>
  <si>
    <t>MAYA</t>
  </si>
  <si>
    <t>Bank China Construction Bank Indonesia Tbk</t>
  </si>
  <si>
    <t>MCOC</t>
  </si>
  <si>
    <t>Bank Mega Tbk</t>
  </si>
  <si>
    <t>MEGA</t>
  </si>
  <si>
    <t>Bank OCBC NISP Tbk</t>
  </si>
  <si>
    <t>NISP</t>
  </si>
  <si>
    <t>Bank Pan Indonesia Tbk</t>
  </si>
  <si>
    <t>PNBN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</si>
</sst>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64" formatCode="_(* #,##0.00_);_(* \(#,##0.00\);_(* &quot;-&quot;_);_(@_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41" fontId="0" fillId="0" borderId="0" xfId="0" applyNumberFormat="1"/>
    <xf numFmtId="164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B97A1-DFBC-49B2-9C48-E9D6377B2127}">
  <dimension ref="A3:AT29"/>
  <sheetViews>
    <sheetView tabSelected="1" workbookViewId="0">
      <selection activeCell="AT5" sqref="AT5:AT29"/>
    </sheetView>
  </sheetViews>
  <sheetFormatPr defaultRowHeight="15" x14ac:dyDescent="0.25"/>
  <cols>
    <col min="2" max="2" width="27" customWidth="1"/>
    <col min="3" max="3" width="11.42578125" customWidth="1"/>
    <col min="4" max="4" width="13.7109375" customWidth="1"/>
    <col min="5" max="7" width="8.7109375" customWidth="1"/>
    <col min="8" max="8" width="18" bestFit="1" customWidth="1"/>
    <col min="9" max="10" width="14.28515625" bestFit="1" customWidth="1"/>
    <col min="11" max="13" width="14.28515625" customWidth="1"/>
    <col min="14" max="14" width="12.5703125" bestFit="1" customWidth="1"/>
    <col min="15" max="16" width="14.28515625" bestFit="1" customWidth="1"/>
    <col min="17" max="19" width="12.5703125" bestFit="1" customWidth="1"/>
    <col min="20" max="22" width="12.5703125" customWidth="1"/>
    <col min="23" max="24" width="11.5703125" bestFit="1" customWidth="1"/>
    <col min="25" max="25" width="12.5703125" bestFit="1" customWidth="1"/>
    <col min="26" max="28" width="12.5703125" customWidth="1"/>
    <col min="29" max="29" width="13.7109375" customWidth="1"/>
    <col min="30" max="30" width="11.7109375" customWidth="1"/>
    <col min="31" max="34" width="13" customWidth="1"/>
    <col min="38" max="40" width="11.5703125" bestFit="1" customWidth="1"/>
  </cols>
  <sheetData>
    <row r="3" spans="1:46" x14ac:dyDescent="0.25">
      <c r="A3" s="1" t="s">
        <v>0</v>
      </c>
      <c r="B3" s="1" t="s">
        <v>1</v>
      </c>
      <c r="C3" s="1" t="s">
        <v>2</v>
      </c>
      <c r="D3" s="1" t="s">
        <v>3</v>
      </c>
      <c r="E3" s="2" t="s">
        <v>4</v>
      </c>
      <c r="F3" s="2"/>
      <c r="G3" s="2"/>
      <c r="H3" s="1" t="s">
        <v>5</v>
      </c>
      <c r="I3" s="1"/>
      <c r="J3" s="1"/>
      <c r="K3" s="2" t="s">
        <v>6</v>
      </c>
      <c r="L3" s="2"/>
      <c r="M3" s="2"/>
      <c r="N3" s="1" t="s">
        <v>7</v>
      </c>
      <c r="O3" s="1"/>
      <c r="P3" s="1"/>
      <c r="Q3" s="1" t="s">
        <v>8</v>
      </c>
      <c r="R3" s="1"/>
      <c r="S3" s="1"/>
      <c r="T3" s="2" t="s">
        <v>9</v>
      </c>
      <c r="U3" s="2"/>
      <c r="V3" s="2"/>
      <c r="W3" s="1" t="s">
        <v>10</v>
      </c>
      <c r="X3" s="1"/>
      <c r="Y3" s="1"/>
      <c r="Z3" s="2" t="s">
        <v>10</v>
      </c>
      <c r="AA3" s="2"/>
      <c r="AB3" s="2"/>
      <c r="AC3" s="1" t="s">
        <v>11</v>
      </c>
      <c r="AD3" s="1"/>
      <c r="AE3" s="1"/>
      <c r="AF3" s="1" t="s">
        <v>12</v>
      </c>
      <c r="AG3" s="1"/>
      <c r="AH3" s="1"/>
      <c r="AI3" s="1" t="s">
        <v>13</v>
      </c>
      <c r="AJ3" s="1"/>
      <c r="AK3" s="1"/>
      <c r="AL3" s="1" t="s">
        <v>14</v>
      </c>
      <c r="AM3" s="1"/>
      <c r="AN3" s="1"/>
      <c r="AO3" s="1" t="s">
        <v>15</v>
      </c>
      <c r="AP3" s="1"/>
      <c r="AQ3" s="1"/>
      <c r="AR3" s="1" t="s">
        <v>16</v>
      </c>
      <c r="AS3" s="1"/>
      <c r="AT3" s="1"/>
    </row>
    <row r="4" spans="1:46" x14ac:dyDescent="0.25">
      <c r="A4" s="1"/>
      <c r="B4" s="1"/>
      <c r="C4" s="1"/>
      <c r="D4" s="1"/>
      <c r="E4" s="3">
        <v>2017</v>
      </c>
      <c r="F4" s="3">
        <v>2018</v>
      </c>
      <c r="G4" s="3">
        <v>2019</v>
      </c>
      <c r="H4" s="4">
        <v>2017</v>
      </c>
      <c r="I4" s="4">
        <v>2018</v>
      </c>
      <c r="J4" s="4">
        <v>2019</v>
      </c>
      <c r="K4" s="3">
        <v>2017</v>
      </c>
      <c r="L4" s="3">
        <v>2018</v>
      </c>
      <c r="M4" s="3">
        <v>2019</v>
      </c>
      <c r="N4" s="4">
        <v>2017</v>
      </c>
      <c r="O4" s="4">
        <v>2018</v>
      </c>
      <c r="P4" s="4">
        <v>2019</v>
      </c>
      <c r="Q4" s="4">
        <v>2017</v>
      </c>
      <c r="R4" s="4">
        <v>2018</v>
      </c>
      <c r="S4" s="4">
        <v>2019</v>
      </c>
      <c r="T4" s="3">
        <v>2017</v>
      </c>
      <c r="U4" s="3">
        <v>2018</v>
      </c>
      <c r="V4" s="3">
        <v>2019</v>
      </c>
      <c r="W4" s="4">
        <v>2017</v>
      </c>
      <c r="X4" s="4">
        <v>2018</v>
      </c>
      <c r="Y4" s="4">
        <v>2019</v>
      </c>
      <c r="Z4" s="3">
        <v>2017</v>
      </c>
      <c r="AA4" s="3">
        <v>2018</v>
      </c>
      <c r="AB4" s="3">
        <v>2019</v>
      </c>
      <c r="AC4" s="4">
        <v>2017</v>
      </c>
      <c r="AD4" s="4">
        <v>2018</v>
      </c>
      <c r="AE4" s="4">
        <v>2019</v>
      </c>
      <c r="AF4" s="4">
        <v>2017</v>
      </c>
      <c r="AG4" s="4">
        <v>2018</v>
      </c>
      <c r="AH4" s="4">
        <v>2019</v>
      </c>
      <c r="AI4" s="4">
        <v>2017</v>
      </c>
      <c r="AJ4" s="4">
        <v>2018</v>
      </c>
      <c r="AK4" s="4">
        <v>2019</v>
      </c>
      <c r="AL4" s="4">
        <v>2017</v>
      </c>
      <c r="AM4" s="4">
        <v>2018</v>
      </c>
      <c r="AN4" s="4">
        <v>2019</v>
      </c>
      <c r="AO4" s="4">
        <v>2017</v>
      </c>
      <c r="AP4" s="4">
        <v>2018</v>
      </c>
      <c r="AQ4" s="4">
        <v>2019</v>
      </c>
      <c r="AR4" s="4">
        <v>2017</v>
      </c>
      <c r="AS4" s="4">
        <v>2018</v>
      </c>
      <c r="AT4" s="4">
        <v>2019</v>
      </c>
    </row>
    <row r="5" spans="1:46" x14ac:dyDescent="0.25">
      <c r="A5">
        <v>1</v>
      </c>
      <c r="B5" t="s">
        <v>17</v>
      </c>
      <c r="C5" t="s">
        <v>18</v>
      </c>
      <c r="D5">
        <v>1955</v>
      </c>
      <c r="E5">
        <f>2017-D5</f>
        <v>62</v>
      </c>
      <c r="F5">
        <f>2018-D5</f>
        <v>63</v>
      </c>
      <c r="G5">
        <f>2019-D5</f>
        <v>64</v>
      </c>
      <c r="H5" s="5">
        <v>750319671</v>
      </c>
      <c r="I5" s="5">
        <v>828787944</v>
      </c>
      <c r="J5" s="5">
        <v>918989312</v>
      </c>
      <c r="K5" s="6">
        <f>LN(H5)</f>
        <v>20.436009901685278</v>
      </c>
      <c r="L5" s="6">
        <f t="shared" ref="L5:M15" si="0">LN(I5)</f>
        <v>20.535474883031647</v>
      </c>
      <c r="M5" s="6">
        <f t="shared" si="0"/>
        <v>20.638785050219688</v>
      </c>
      <c r="N5" s="5">
        <v>614940262</v>
      </c>
      <c r="O5" s="5">
        <v>668438779</v>
      </c>
      <c r="P5" s="5">
        <v>740067127</v>
      </c>
      <c r="Q5" s="5">
        <v>131401694</v>
      </c>
      <c r="R5" s="5">
        <v>151753427</v>
      </c>
      <c r="S5" s="5">
        <v>174143156</v>
      </c>
      <c r="T5" s="6">
        <f>(N5/Q5)</f>
        <v>4.6798503373936713</v>
      </c>
      <c r="U5" s="6">
        <f t="shared" ref="U5:V15" si="1">(O5/R5)</f>
        <v>4.4047689216270554</v>
      </c>
      <c r="V5" s="6">
        <f t="shared" si="1"/>
        <v>4.2497629191927588</v>
      </c>
      <c r="W5" s="5">
        <v>41826474</v>
      </c>
      <c r="X5" s="5">
        <v>45290545</v>
      </c>
      <c r="Y5" s="5">
        <v>50447448</v>
      </c>
      <c r="Z5" s="6">
        <f>LN(W5)</f>
        <v>17.54904004629627</v>
      </c>
      <c r="AA5" s="6">
        <f t="shared" ref="AA5:AB15" si="2">LN(X5)</f>
        <v>17.628608849021486</v>
      </c>
      <c r="AB5" s="6">
        <f t="shared" si="2"/>
        <v>17.736442718747078</v>
      </c>
      <c r="AC5" s="5">
        <v>23321150</v>
      </c>
      <c r="AD5" s="5">
        <v>25851660</v>
      </c>
      <c r="AE5" s="5">
        <v>28569974</v>
      </c>
      <c r="AF5" s="6">
        <f>LN(AC5)</f>
        <v>16.964871232124331</v>
      </c>
      <c r="AG5" s="6">
        <f t="shared" ref="AG5:AH15" si="3">LN(AD5)</f>
        <v>17.067885373491343</v>
      </c>
      <c r="AH5" s="6">
        <f t="shared" si="3"/>
        <v>17.167866864161038</v>
      </c>
      <c r="AI5">
        <v>945</v>
      </c>
      <c r="AJ5">
        <v>1049</v>
      </c>
      <c r="AK5">
        <v>1159</v>
      </c>
      <c r="AL5">
        <v>23.2</v>
      </c>
      <c r="AM5">
        <v>23.4</v>
      </c>
      <c r="AN5">
        <v>23.8</v>
      </c>
      <c r="AO5">
        <v>90</v>
      </c>
      <c r="AP5">
        <v>81.599999999999994</v>
      </c>
      <c r="AQ5">
        <v>80.5</v>
      </c>
      <c r="AR5" s="7">
        <v>68.75</v>
      </c>
      <c r="AS5" s="7">
        <v>75</v>
      </c>
      <c r="AT5" s="7">
        <v>68.75</v>
      </c>
    </row>
    <row r="6" spans="1:46" x14ac:dyDescent="0.25">
      <c r="A6">
        <v>2</v>
      </c>
      <c r="B6" t="s">
        <v>19</v>
      </c>
      <c r="C6" t="s">
        <v>20</v>
      </c>
      <c r="D6">
        <v>1971</v>
      </c>
      <c r="E6">
        <f t="shared" ref="E6:E29" si="4">2017-D6</f>
        <v>46</v>
      </c>
      <c r="F6">
        <f t="shared" ref="F6:F29" si="5">2018-D6</f>
        <v>47</v>
      </c>
      <c r="G6">
        <f t="shared" ref="G6:G29" si="6">2019-D6</f>
        <v>48</v>
      </c>
      <c r="H6" s="5">
        <v>106442999</v>
      </c>
      <c r="I6" s="5">
        <v>95643923</v>
      </c>
      <c r="J6" s="5">
        <v>100264248</v>
      </c>
      <c r="K6" s="6">
        <f t="shared" ref="K6:M29" si="7">LN(H6)</f>
        <v>18.483120179174772</v>
      </c>
      <c r="L6" s="6">
        <f t="shared" si="0"/>
        <v>18.37614271811551</v>
      </c>
      <c r="M6" s="6">
        <f t="shared" si="0"/>
        <v>18.423319738740474</v>
      </c>
      <c r="N6" s="5">
        <v>99684047</v>
      </c>
      <c r="O6" s="5">
        <v>87049486</v>
      </c>
      <c r="P6" s="5">
        <v>91358763</v>
      </c>
      <c r="Q6" s="5">
        <v>6758952</v>
      </c>
      <c r="R6" s="5">
        <v>95643923</v>
      </c>
      <c r="S6" s="5">
        <v>8905485</v>
      </c>
      <c r="T6" s="6">
        <f t="shared" ref="T6:V29" si="8">(N6/Q6)</f>
        <v>14.748447244484057</v>
      </c>
      <c r="U6" s="6">
        <f t="shared" si="1"/>
        <v>0.91014131655808383</v>
      </c>
      <c r="V6" s="6">
        <f t="shared" si="1"/>
        <v>10.258707190007058</v>
      </c>
      <c r="W6" s="5">
        <v>9623094</v>
      </c>
      <c r="X6" s="5">
        <v>7980892</v>
      </c>
      <c r="Y6" s="5">
        <v>7764858</v>
      </c>
      <c r="Z6" s="6">
        <f t="shared" ref="Z6:AB29" si="9">LN(W6)</f>
        <v>16.079676392554365</v>
      </c>
      <c r="AA6" s="6">
        <f t="shared" si="2"/>
        <v>15.892560742627756</v>
      </c>
      <c r="AB6" s="6">
        <f t="shared" si="2"/>
        <v>15.86511872721162</v>
      </c>
      <c r="AC6" s="5">
        <v>135901</v>
      </c>
      <c r="AD6" s="5">
        <v>189970</v>
      </c>
      <c r="AE6" s="5">
        <v>216749</v>
      </c>
      <c r="AF6" s="6">
        <f t="shared" ref="AF6:AH29" si="10">LN(AC6)</f>
        <v>11.819681958463892</v>
      </c>
      <c r="AG6" s="6">
        <f t="shared" si="3"/>
        <v>12.154621443939094</v>
      </c>
      <c r="AH6" s="6">
        <f t="shared" si="3"/>
        <v>12.286495281021995</v>
      </c>
      <c r="AI6" s="6">
        <v>15</v>
      </c>
      <c r="AJ6" s="6">
        <v>16</v>
      </c>
      <c r="AK6" s="6">
        <v>18.57</v>
      </c>
      <c r="AL6" s="6">
        <v>13.51</v>
      </c>
      <c r="AM6" s="6">
        <v>13.41</v>
      </c>
      <c r="AN6" s="6">
        <v>13.51</v>
      </c>
      <c r="AO6" s="6">
        <v>89.72</v>
      </c>
      <c r="AP6" s="6">
        <v>86.18</v>
      </c>
      <c r="AQ6" s="6">
        <v>86</v>
      </c>
      <c r="AR6" s="7">
        <v>68.75</v>
      </c>
      <c r="AS6" s="7">
        <v>75</v>
      </c>
      <c r="AT6" s="7">
        <v>75</v>
      </c>
    </row>
    <row r="7" spans="1:46" x14ac:dyDescent="0.25">
      <c r="A7">
        <v>3</v>
      </c>
      <c r="B7" t="s">
        <v>21</v>
      </c>
      <c r="C7" t="s">
        <v>22</v>
      </c>
      <c r="D7">
        <v>1955</v>
      </c>
      <c r="E7">
        <f t="shared" si="4"/>
        <v>62</v>
      </c>
      <c r="F7">
        <f t="shared" si="5"/>
        <v>63</v>
      </c>
      <c r="G7">
        <f t="shared" si="6"/>
        <v>64</v>
      </c>
      <c r="H7" s="5">
        <v>11817844</v>
      </c>
      <c r="I7" s="5">
        <v>12093079</v>
      </c>
      <c r="J7" s="5">
        <v>12900218</v>
      </c>
      <c r="K7" s="6">
        <f t="shared" si="7"/>
        <v>16.285121150597554</v>
      </c>
      <c r="L7" s="6">
        <f t="shared" si="0"/>
        <v>16.308143863450944</v>
      </c>
      <c r="M7" s="6">
        <f t="shared" si="0"/>
        <v>16.372754768413916</v>
      </c>
      <c r="N7" s="5">
        <v>8735206</v>
      </c>
      <c r="O7" s="5">
        <v>9005066</v>
      </c>
      <c r="P7" s="5">
        <v>9419749</v>
      </c>
      <c r="Q7" s="5">
        <v>3082638</v>
      </c>
      <c r="R7" s="5">
        <v>3088013</v>
      </c>
      <c r="S7" s="5">
        <v>3480469</v>
      </c>
      <c r="T7" s="6">
        <f t="shared" si="8"/>
        <v>2.8336788166498952</v>
      </c>
      <c r="U7" s="6">
        <f t="shared" si="1"/>
        <v>2.9161360395827347</v>
      </c>
      <c r="V7" s="6">
        <f t="shared" si="1"/>
        <v>2.7064596754058146</v>
      </c>
      <c r="W7" s="5">
        <v>692946</v>
      </c>
      <c r="X7" s="5">
        <v>686969</v>
      </c>
      <c r="Y7" s="5">
        <v>700450</v>
      </c>
      <c r="Z7" s="6">
        <f t="shared" si="9"/>
        <v>13.448707353058035</v>
      </c>
      <c r="AA7" s="6">
        <f t="shared" si="2"/>
        <v>13.440044446460034</v>
      </c>
      <c r="AB7" s="6">
        <f t="shared" si="2"/>
        <v>13.459478264624259</v>
      </c>
      <c r="AC7" s="5">
        <v>264241</v>
      </c>
      <c r="AD7" s="5">
        <v>265863</v>
      </c>
      <c r="AE7" s="5">
        <v>247574</v>
      </c>
      <c r="AF7" s="6">
        <f t="shared" si="10"/>
        <v>12.4846168444959</v>
      </c>
      <c r="AG7" s="6">
        <f t="shared" si="3"/>
        <v>12.490736417492432</v>
      </c>
      <c r="AH7" s="6">
        <f t="shared" si="3"/>
        <v>12.419464806201299</v>
      </c>
      <c r="AI7" s="6">
        <v>64.61</v>
      </c>
      <c r="AJ7" s="6">
        <v>65</v>
      </c>
      <c r="AK7" s="6">
        <v>60.53</v>
      </c>
      <c r="AL7" s="6">
        <v>35.36</v>
      </c>
      <c r="AM7" s="6">
        <v>34.58</v>
      </c>
      <c r="AN7" s="6">
        <v>38.6</v>
      </c>
      <c r="AO7" s="6">
        <v>81.02</v>
      </c>
      <c r="AP7" s="6">
        <v>86.93</v>
      </c>
      <c r="AQ7" s="6">
        <v>88.06</v>
      </c>
      <c r="AR7" s="7">
        <v>43.75</v>
      </c>
      <c r="AS7" s="7">
        <v>43.75</v>
      </c>
      <c r="AT7" s="7">
        <v>50</v>
      </c>
    </row>
    <row r="8" spans="1:46" x14ac:dyDescent="0.25">
      <c r="A8">
        <v>4</v>
      </c>
      <c r="B8" t="s">
        <v>23</v>
      </c>
      <c r="C8" t="s">
        <v>24</v>
      </c>
      <c r="D8">
        <v>1946</v>
      </c>
      <c r="E8">
        <f t="shared" si="4"/>
        <v>71</v>
      </c>
      <c r="F8">
        <f t="shared" si="5"/>
        <v>72</v>
      </c>
      <c r="G8">
        <f t="shared" si="6"/>
        <v>73</v>
      </c>
      <c r="H8" s="5">
        <v>709330084</v>
      </c>
      <c r="I8" s="5">
        <v>808572011</v>
      </c>
      <c r="J8" s="5">
        <v>845605208</v>
      </c>
      <c r="K8" s="6">
        <f t="shared" si="7"/>
        <v>20.37983153892014</v>
      </c>
      <c r="L8" s="6">
        <f t="shared" si="0"/>
        <v>20.510780300423953</v>
      </c>
      <c r="M8" s="6">
        <f t="shared" si="0"/>
        <v>20.555563151441731</v>
      </c>
      <c r="N8" s="5">
        <v>584086818</v>
      </c>
      <c r="O8" s="5">
        <v>671237546</v>
      </c>
      <c r="P8" s="5">
        <v>688489442</v>
      </c>
      <c r="Q8" s="5">
        <v>100903304</v>
      </c>
      <c r="R8" s="5">
        <v>110373789</v>
      </c>
      <c r="S8" s="5">
        <v>125003948</v>
      </c>
      <c r="T8" s="6">
        <f t="shared" si="8"/>
        <v>5.7885797079548551</v>
      </c>
      <c r="U8" s="6">
        <f t="shared" si="1"/>
        <v>6.0814940945807345</v>
      </c>
      <c r="V8" s="6">
        <f t="shared" si="1"/>
        <v>5.5077415794899531</v>
      </c>
      <c r="W8" s="5">
        <v>48177849</v>
      </c>
      <c r="X8" s="5">
        <v>54138613</v>
      </c>
      <c r="Y8" s="5">
        <v>58532373</v>
      </c>
      <c r="Z8" s="6">
        <f t="shared" si="9"/>
        <v>17.690409909073431</v>
      </c>
      <c r="AA8" s="6">
        <f t="shared" si="2"/>
        <v>17.807058223056103</v>
      </c>
      <c r="AB8" s="6">
        <f t="shared" si="2"/>
        <v>17.885090543756668</v>
      </c>
      <c r="AC8" s="5">
        <v>13770592</v>
      </c>
      <c r="AD8" s="5">
        <v>15091763</v>
      </c>
      <c r="AE8" s="5">
        <v>15508583</v>
      </c>
      <c r="AF8" s="6">
        <f t="shared" si="10"/>
        <v>16.438045861792325</v>
      </c>
      <c r="AG8" s="6">
        <f t="shared" si="3"/>
        <v>16.529659656258964</v>
      </c>
      <c r="AH8" s="6">
        <f t="shared" si="3"/>
        <v>16.556904170566469</v>
      </c>
      <c r="AI8" s="6">
        <v>730</v>
      </c>
      <c r="AJ8" s="6">
        <v>805</v>
      </c>
      <c r="AK8" s="6">
        <v>825</v>
      </c>
      <c r="AL8" s="6">
        <v>16.63</v>
      </c>
      <c r="AM8" s="6">
        <v>18.45</v>
      </c>
      <c r="AN8" s="6">
        <v>19.73</v>
      </c>
      <c r="AO8" s="6">
        <v>85.58</v>
      </c>
      <c r="AP8" s="6">
        <v>88.76</v>
      </c>
      <c r="AQ8" s="6">
        <v>91.54</v>
      </c>
      <c r="AR8" s="7">
        <v>75</v>
      </c>
      <c r="AS8" s="7">
        <v>75</v>
      </c>
      <c r="AT8" s="7">
        <v>75</v>
      </c>
    </row>
    <row r="9" spans="1:46" x14ac:dyDescent="0.25">
      <c r="A9">
        <v>5</v>
      </c>
      <c r="B9" t="s">
        <v>25</v>
      </c>
      <c r="C9" t="s">
        <v>26</v>
      </c>
      <c r="D9">
        <v>1895</v>
      </c>
      <c r="E9">
        <f t="shared" si="4"/>
        <v>122</v>
      </c>
      <c r="F9">
        <f t="shared" si="5"/>
        <v>123</v>
      </c>
      <c r="G9">
        <f t="shared" si="6"/>
        <v>124</v>
      </c>
      <c r="H9" s="5">
        <v>1127447489</v>
      </c>
      <c r="I9" s="5">
        <v>1296898292</v>
      </c>
      <c r="J9" s="5">
        <v>1416758840</v>
      </c>
      <c r="K9" s="6">
        <f t="shared" si="7"/>
        <v>20.843222055307553</v>
      </c>
      <c r="L9" s="6">
        <f t="shared" si="0"/>
        <v>20.983241321318442</v>
      </c>
      <c r="M9" s="6">
        <f t="shared" si="0"/>
        <v>21.0716375926275</v>
      </c>
      <c r="N9" s="5">
        <v>959439711</v>
      </c>
      <c r="O9" s="5">
        <v>1111622961</v>
      </c>
      <c r="P9" s="5">
        <v>1183155670</v>
      </c>
      <c r="Q9" s="5">
        <v>168007778</v>
      </c>
      <c r="R9" s="5">
        <v>185275331</v>
      </c>
      <c r="S9" s="5">
        <v>208784336</v>
      </c>
      <c r="T9" s="6">
        <f t="shared" si="8"/>
        <v>5.7106862695368781</v>
      </c>
      <c r="U9" s="6">
        <f t="shared" si="1"/>
        <v>5.9998433412595009</v>
      </c>
      <c r="V9" s="6">
        <f t="shared" si="1"/>
        <v>5.6668794827596649</v>
      </c>
      <c r="W9" s="5">
        <v>73018094</v>
      </c>
      <c r="X9" s="5">
        <v>77665772</v>
      </c>
      <c r="Y9" s="5">
        <v>121756276</v>
      </c>
      <c r="Z9" s="6">
        <f t="shared" si="9"/>
        <v>18.106217831413403</v>
      </c>
      <c r="AA9" s="6">
        <f t="shared" si="2"/>
        <v>18.167925203482213</v>
      </c>
      <c r="AB9" s="6">
        <f t="shared" si="2"/>
        <v>18.617531866853028</v>
      </c>
      <c r="AC9" s="5">
        <v>29045049</v>
      </c>
      <c r="AD9" s="5">
        <v>32418486</v>
      </c>
      <c r="AE9" s="5">
        <v>34413825</v>
      </c>
      <c r="AF9" s="6">
        <f t="shared" si="10"/>
        <v>17.184358596444703</v>
      </c>
      <c r="AG9" s="6">
        <f t="shared" si="3"/>
        <v>17.294239373613177</v>
      </c>
      <c r="AH9" s="6">
        <f t="shared" si="3"/>
        <v>17.353968931142543</v>
      </c>
      <c r="AI9" s="6">
        <v>236.93</v>
      </c>
      <c r="AJ9" s="6">
        <v>264.66000000000003</v>
      </c>
      <c r="AK9" s="6">
        <v>281.31</v>
      </c>
      <c r="AL9" s="6">
        <v>22.96</v>
      </c>
      <c r="AM9" s="6">
        <v>21.21</v>
      </c>
      <c r="AN9" s="6">
        <v>22.55</v>
      </c>
      <c r="AO9" s="6">
        <v>87.44</v>
      </c>
      <c r="AP9" s="6">
        <v>88.96</v>
      </c>
      <c r="AQ9" s="6">
        <v>88.64</v>
      </c>
      <c r="AR9" s="7">
        <v>68.75</v>
      </c>
      <c r="AS9" s="7">
        <v>75</v>
      </c>
      <c r="AT9" s="7">
        <v>75</v>
      </c>
    </row>
    <row r="10" spans="1:46" x14ac:dyDescent="0.25">
      <c r="A10">
        <v>6</v>
      </c>
      <c r="B10" t="s">
        <v>27</v>
      </c>
      <c r="C10" t="s">
        <v>28</v>
      </c>
      <c r="D10">
        <v>1897</v>
      </c>
      <c r="E10">
        <f t="shared" si="4"/>
        <v>120</v>
      </c>
      <c r="F10">
        <f t="shared" si="5"/>
        <v>121</v>
      </c>
      <c r="G10">
        <f t="shared" si="6"/>
        <v>122</v>
      </c>
      <c r="H10" s="5">
        <v>261365267</v>
      </c>
      <c r="I10" s="5">
        <v>306436194</v>
      </c>
      <c r="J10" s="5">
        <v>306436194</v>
      </c>
      <c r="K10" s="6">
        <f t="shared" si="7"/>
        <v>19.381429477334414</v>
      </c>
      <c r="L10" s="6">
        <f t="shared" si="0"/>
        <v>19.540520115486164</v>
      </c>
      <c r="M10" s="6">
        <f t="shared" si="0"/>
        <v>19.540520115486164</v>
      </c>
      <c r="N10" s="5">
        <v>223937463</v>
      </c>
      <c r="O10" s="5">
        <v>263784017</v>
      </c>
      <c r="P10" s="5">
        <v>269451682</v>
      </c>
      <c r="Q10" s="5">
        <v>21663434</v>
      </c>
      <c r="R10" s="5">
        <v>23840448</v>
      </c>
      <c r="S10" s="5">
        <v>23836195</v>
      </c>
      <c r="T10" s="6">
        <f t="shared" si="8"/>
        <v>10.337117513317603</v>
      </c>
      <c r="U10" s="6">
        <f t="shared" si="1"/>
        <v>11.064557889180605</v>
      </c>
      <c r="V10" s="6">
        <f t="shared" si="1"/>
        <v>11.304307671589362</v>
      </c>
      <c r="W10" s="5">
        <v>9340940</v>
      </c>
      <c r="X10" s="5">
        <v>10089177</v>
      </c>
      <c r="Y10" s="5">
        <v>8961801</v>
      </c>
      <c r="Z10" s="6">
        <f t="shared" si="9"/>
        <v>16.049917447539205</v>
      </c>
      <c r="AA10" s="6">
        <f t="shared" si="2"/>
        <v>16.126973823096275</v>
      </c>
      <c r="AB10" s="6">
        <f t="shared" si="2"/>
        <v>16.008481769216708</v>
      </c>
      <c r="AC10" s="5">
        <v>3027466</v>
      </c>
      <c r="AD10" s="5">
        <v>2807923</v>
      </c>
      <c r="AE10" s="5">
        <v>209263</v>
      </c>
      <c r="AF10" s="6">
        <f t="shared" si="10"/>
        <v>14.923236523958215</v>
      </c>
      <c r="AG10" s="6">
        <f t="shared" si="3"/>
        <v>14.847955622099438</v>
      </c>
      <c r="AH10" s="6">
        <f t="shared" si="3"/>
        <v>12.251347113064714</v>
      </c>
      <c r="AI10" s="6">
        <v>286</v>
      </c>
      <c r="AJ10" s="6">
        <v>265</v>
      </c>
      <c r="AK10" s="6">
        <v>20</v>
      </c>
      <c r="AL10" s="6">
        <v>18.87</v>
      </c>
      <c r="AM10" s="6">
        <v>18.21</v>
      </c>
      <c r="AN10" s="6">
        <v>17.32</v>
      </c>
      <c r="AO10" s="6">
        <v>103.13</v>
      </c>
      <c r="AP10" s="6">
        <v>103.49</v>
      </c>
      <c r="AQ10" s="6">
        <v>113.5</v>
      </c>
      <c r="AR10" s="7">
        <v>75</v>
      </c>
      <c r="AS10" s="7">
        <v>75</v>
      </c>
      <c r="AT10" s="7">
        <v>68.75</v>
      </c>
    </row>
    <row r="11" spans="1:46" x14ac:dyDescent="0.25">
      <c r="A11">
        <v>7</v>
      </c>
      <c r="B11" t="s">
        <v>29</v>
      </c>
      <c r="C11" t="s">
        <v>30</v>
      </c>
      <c r="D11">
        <v>1956</v>
      </c>
      <c r="E11">
        <f t="shared" si="4"/>
        <v>61</v>
      </c>
      <c r="F11">
        <f t="shared" si="5"/>
        <v>62</v>
      </c>
      <c r="G11">
        <f t="shared" si="6"/>
        <v>63</v>
      </c>
      <c r="H11" s="5">
        <v>178257092</v>
      </c>
      <c r="I11" s="5">
        <v>186762189</v>
      </c>
      <c r="J11" s="5">
        <v>193533970</v>
      </c>
      <c r="K11" s="6">
        <f t="shared" si="7"/>
        <v>18.998737403283474</v>
      </c>
      <c r="L11" s="6">
        <f t="shared" si="0"/>
        <v>19.045346648923573</v>
      </c>
      <c r="M11" s="6">
        <f t="shared" si="0"/>
        <v>19.080963610581591</v>
      </c>
      <c r="N11" s="5">
        <v>139084940</v>
      </c>
      <c r="O11" s="5">
        <v>144822368</v>
      </c>
      <c r="P11" s="5">
        <v>148116943</v>
      </c>
      <c r="Q11" s="5">
        <v>39172152</v>
      </c>
      <c r="R11" s="5">
        <v>41939821</v>
      </c>
      <c r="S11" s="5">
        <v>45417027</v>
      </c>
      <c r="T11" s="6">
        <f t="shared" si="8"/>
        <v>3.5506075846943514</v>
      </c>
      <c r="U11" s="6">
        <f t="shared" si="1"/>
        <v>3.4530993348779435</v>
      </c>
      <c r="V11" s="6">
        <f t="shared" si="1"/>
        <v>3.2612646133794709</v>
      </c>
      <c r="W11" s="5">
        <v>13979824</v>
      </c>
      <c r="X11" s="5">
        <v>14241084</v>
      </c>
      <c r="Y11" s="5">
        <v>14579398</v>
      </c>
      <c r="Z11" s="6">
        <f t="shared" si="9"/>
        <v>16.453125705277245</v>
      </c>
      <c r="AA11" s="6">
        <f t="shared" si="2"/>
        <v>16.471641584646356</v>
      </c>
      <c r="AB11" s="6">
        <f t="shared" si="2"/>
        <v>16.495119994254768</v>
      </c>
      <c r="AC11" s="5">
        <v>3828097</v>
      </c>
      <c r="AD11" s="5">
        <v>4107068</v>
      </c>
      <c r="AE11" s="5">
        <v>4240671</v>
      </c>
      <c r="AF11" s="6">
        <f t="shared" si="10"/>
        <v>15.157878370836865</v>
      </c>
      <c r="AG11" s="6">
        <f t="shared" si="3"/>
        <v>15.228219949899266</v>
      </c>
      <c r="AH11" s="6">
        <f t="shared" si="3"/>
        <v>15.260232069404164</v>
      </c>
      <c r="AI11" s="6">
        <v>384.11</v>
      </c>
      <c r="AJ11" s="6">
        <v>409.21</v>
      </c>
      <c r="AK11" s="6">
        <v>416.78</v>
      </c>
      <c r="AL11" s="6">
        <v>22.1</v>
      </c>
      <c r="AM11" s="6">
        <v>22.2</v>
      </c>
      <c r="AN11" s="6">
        <v>24.2</v>
      </c>
      <c r="AO11" s="6">
        <v>93.3</v>
      </c>
      <c r="AP11" s="6">
        <v>95</v>
      </c>
      <c r="AQ11" s="6">
        <v>98.9</v>
      </c>
      <c r="AR11" s="7">
        <v>62.5</v>
      </c>
      <c r="AS11" s="7">
        <v>62.5</v>
      </c>
      <c r="AT11" s="7">
        <v>62.5</v>
      </c>
    </row>
    <row r="12" spans="1:46" x14ac:dyDescent="0.25">
      <c r="A12">
        <v>8</v>
      </c>
      <c r="B12" t="s">
        <v>31</v>
      </c>
      <c r="C12" t="s">
        <v>32</v>
      </c>
      <c r="D12">
        <v>1990</v>
      </c>
      <c r="E12">
        <f t="shared" si="4"/>
        <v>27</v>
      </c>
      <c r="F12">
        <f t="shared" si="5"/>
        <v>28</v>
      </c>
      <c r="G12">
        <f t="shared" si="6"/>
        <v>29</v>
      </c>
      <c r="H12" s="5">
        <v>481932</v>
      </c>
      <c r="I12" s="5">
        <v>4497122</v>
      </c>
      <c r="J12" s="5">
        <v>4809743</v>
      </c>
      <c r="K12" s="6">
        <f t="shared" si="7"/>
        <v>13.085558304242008</v>
      </c>
      <c r="L12" s="6">
        <f t="shared" si="0"/>
        <v>15.318948194582097</v>
      </c>
      <c r="M12" s="6">
        <f t="shared" si="0"/>
        <v>15.386154210301061</v>
      </c>
      <c r="N12" s="5">
        <v>3463572</v>
      </c>
      <c r="O12" s="5">
        <v>3370923</v>
      </c>
      <c r="P12" s="5">
        <v>3669743</v>
      </c>
      <c r="Q12" s="5">
        <v>1118360</v>
      </c>
      <c r="R12" s="5">
        <v>1126199</v>
      </c>
      <c r="S12" s="5">
        <v>1140000</v>
      </c>
      <c r="T12" s="6">
        <f t="shared" si="8"/>
        <v>3.0970099073643551</v>
      </c>
      <c r="U12" s="6">
        <f t="shared" si="1"/>
        <v>2.9931859289521658</v>
      </c>
      <c r="V12" s="6">
        <f t="shared" si="1"/>
        <v>3.2190728070175441</v>
      </c>
      <c r="W12" s="5">
        <v>205544</v>
      </c>
      <c r="X12" s="5">
        <v>208522</v>
      </c>
      <c r="Y12" s="5">
        <v>185213</v>
      </c>
      <c r="Z12" s="6">
        <f t="shared" si="9"/>
        <v>12.233415401921881</v>
      </c>
      <c r="AA12" s="6">
        <f t="shared" si="2"/>
        <v>12.247799830242146</v>
      </c>
      <c r="AB12" s="6">
        <f t="shared" si="2"/>
        <v>12.129261793115155</v>
      </c>
      <c r="AC12" s="5">
        <v>51140</v>
      </c>
      <c r="AD12" s="5">
        <v>5600</v>
      </c>
      <c r="AE12" s="5">
        <v>11841</v>
      </c>
      <c r="AF12" s="6">
        <f t="shared" si="10"/>
        <v>10.842322248845178</v>
      </c>
      <c r="AG12" s="6">
        <f t="shared" si="3"/>
        <v>8.6305218767232414</v>
      </c>
      <c r="AH12" s="6">
        <f t="shared" si="3"/>
        <v>9.3793233643309559</v>
      </c>
      <c r="AI12" s="6">
        <v>4.58</v>
      </c>
      <c r="AJ12" s="6">
        <v>0.5</v>
      </c>
      <c r="AK12" s="6">
        <v>1.06</v>
      </c>
      <c r="AL12" s="6">
        <v>30.1</v>
      </c>
      <c r="AM12" s="6">
        <v>31.85</v>
      </c>
      <c r="AN12" s="6">
        <v>32.840000000000003</v>
      </c>
      <c r="AO12" s="6">
        <v>85.55</v>
      </c>
      <c r="AP12" s="6">
        <v>87.81</v>
      </c>
      <c r="AQ12" s="6">
        <v>82.76</v>
      </c>
      <c r="AR12" s="7">
        <v>50</v>
      </c>
      <c r="AS12" s="7">
        <v>50</v>
      </c>
      <c r="AT12" s="7">
        <v>50</v>
      </c>
    </row>
    <row r="13" spans="1:46" x14ac:dyDescent="0.25">
      <c r="A13">
        <v>9</v>
      </c>
      <c r="B13" t="s">
        <v>33</v>
      </c>
      <c r="C13" t="s">
        <v>34</v>
      </c>
      <c r="D13">
        <v>1990</v>
      </c>
      <c r="E13">
        <f t="shared" si="4"/>
        <v>27</v>
      </c>
      <c r="F13">
        <f t="shared" si="5"/>
        <v>28</v>
      </c>
      <c r="G13">
        <f t="shared" si="6"/>
        <v>29</v>
      </c>
      <c r="H13" s="5">
        <v>3123345</v>
      </c>
      <c r="I13" s="5">
        <v>3854174</v>
      </c>
      <c r="J13" s="5">
        <v>5262429</v>
      </c>
      <c r="K13" s="6">
        <f t="shared" si="7"/>
        <v>14.954415100865026</v>
      </c>
      <c r="L13" s="6">
        <f t="shared" si="0"/>
        <v>15.164667274835601</v>
      </c>
      <c r="M13" s="6">
        <f t="shared" si="0"/>
        <v>15.476103265195299</v>
      </c>
      <c r="N13" s="5">
        <v>1919161</v>
      </c>
      <c r="O13" s="5">
        <v>2646122</v>
      </c>
      <c r="P13" s="5">
        <v>4041333</v>
      </c>
      <c r="Q13" s="5">
        <v>1204184</v>
      </c>
      <c r="R13" s="5">
        <v>1208052</v>
      </c>
      <c r="S13" s="5">
        <v>1221096</v>
      </c>
      <c r="T13" s="6">
        <f t="shared" si="8"/>
        <v>1.5937439793254187</v>
      </c>
      <c r="U13" s="6">
        <f t="shared" si="1"/>
        <v>2.1904040554545667</v>
      </c>
      <c r="V13" s="6">
        <f t="shared" si="1"/>
        <v>3.3095948230114587</v>
      </c>
      <c r="W13" s="5">
        <v>125513</v>
      </c>
      <c r="X13" s="5">
        <v>142583</v>
      </c>
      <c r="Y13" s="5">
        <v>149946</v>
      </c>
      <c r="Z13" s="6">
        <f t="shared" si="9"/>
        <v>11.740164617846723</v>
      </c>
      <c r="AA13" s="6">
        <f t="shared" si="2"/>
        <v>11.867679565269453</v>
      </c>
      <c r="AB13" s="6">
        <f t="shared" si="2"/>
        <v>11.918030508262836</v>
      </c>
      <c r="AC13" s="5">
        <v>18340</v>
      </c>
      <c r="AD13" s="5">
        <v>11395</v>
      </c>
      <c r="AE13" s="5">
        <v>7115</v>
      </c>
      <c r="AF13" s="6">
        <f t="shared" si="10"/>
        <v>9.816839745810455</v>
      </c>
      <c r="AG13" s="6">
        <f t="shared" si="3"/>
        <v>9.340929941679784</v>
      </c>
      <c r="AH13" s="6">
        <f t="shared" si="3"/>
        <v>8.8699605105239527</v>
      </c>
      <c r="AI13" s="6">
        <v>3.39</v>
      </c>
      <c r="AJ13" s="6">
        <v>2.02</v>
      </c>
      <c r="AK13" s="6">
        <v>1.26</v>
      </c>
      <c r="AL13" s="6">
        <v>66.430000000000007</v>
      </c>
      <c r="AM13" s="6">
        <v>55.03</v>
      </c>
      <c r="AN13" s="6">
        <v>37.409999999999997</v>
      </c>
      <c r="AO13" s="6">
        <v>77.61</v>
      </c>
      <c r="AP13" s="6">
        <v>69.28</v>
      </c>
      <c r="AQ13" s="6">
        <v>62.94</v>
      </c>
      <c r="AR13" s="7">
        <v>50</v>
      </c>
      <c r="AS13" s="7">
        <v>50</v>
      </c>
      <c r="AT13" s="7">
        <v>50</v>
      </c>
    </row>
    <row r="14" spans="1:46" x14ac:dyDescent="0.25">
      <c r="A14">
        <v>10</v>
      </c>
      <c r="B14" t="s">
        <v>35</v>
      </c>
      <c r="C14" t="s">
        <v>36</v>
      </c>
      <c r="D14">
        <v>1961</v>
      </c>
      <c r="E14">
        <f t="shared" si="4"/>
        <v>56</v>
      </c>
      <c r="F14">
        <f t="shared" si="5"/>
        <v>57</v>
      </c>
      <c r="G14">
        <f t="shared" si="6"/>
        <v>58</v>
      </c>
      <c r="H14" s="5">
        <v>114980168</v>
      </c>
      <c r="I14" s="5">
        <v>120191387</v>
      </c>
      <c r="J14" s="5">
        <v>123536474</v>
      </c>
      <c r="K14" s="6">
        <f t="shared" si="7"/>
        <v>18.560270219282025</v>
      </c>
      <c r="L14" s="6">
        <f t="shared" si="0"/>
        <v>18.604595921923956</v>
      </c>
      <c r="M14" s="6">
        <f t="shared" si="0"/>
        <v>18.632047006461594</v>
      </c>
      <c r="N14" s="5">
        <v>98820526</v>
      </c>
      <c r="O14" s="5">
        <v>104035920</v>
      </c>
      <c r="P14" s="5">
        <v>105920991</v>
      </c>
      <c r="Q14" s="5">
        <v>10104975</v>
      </c>
      <c r="R14" s="5">
        <v>11285315</v>
      </c>
      <c r="S14" s="5">
        <v>12042629</v>
      </c>
      <c r="T14" s="6">
        <f t="shared" si="8"/>
        <v>9.7793934175987562</v>
      </c>
      <c r="U14" s="6">
        <f t="shared" si="1"/>
        <v>9.2186988134580208</v>
      </c>
      <c r="V14" s="6">
        <f t="shared" si="1"/>
        <v>8.7955039551579635</v>
      </c>
      <c r="W14" s="5">
        <v>6292855</v>
      </c>
      <c r="X14" s="5">
        <v>6499031</v>
      </c>
      <c r="Y14" s="5">
        <v>12091430</v>
      </c>
      <c r="Z14" s="6">
        <f t="shared" si="9"/>
        <v>15.654925420768958</v>
      </c>
      <c r="AA14" s="6">
        <f t="shared" si="2"/>
        <v>15.68716364682972</v>
      </c>
      <c r="AB14" s="6">
        <f t="shared" si="2"/>
        <v>16.30800749516639</v>
      </c>
      <c r="AC14" s="5">
        <v>1211405</v>
      </c>
      <c r="AD14" s="5">
        <v>1552396</v>
      </c>
      <c r="AE14" s="5">
        <v>1641743</v>
      </c>
      <c r="AF14" s="6">
        <f t="shared" si="10"/>
        <v>14.007291400976301</v>
      </c>
      <c r="AG14" s="6">
        <f t="shared" si="3"/>
        <v>14.255310101818068</v>
      </c>
      <c r="AH14" s="6">
        <f t="shared" si="3"/>
        <v>14.311269040301172</v>
      </c>
      <c r="AI14" s="6">
        <v>125</v>
      </c>
      <c r="AJ14" s="6">
        <v>157.36000000000001</v>
      </c>
      <c r="AK14" s="6">
        <v>156.83000000000001</v>
      </c>
      <c r="AL14" s="6">
        <v>18.77</v>
      </c>
      <c r="AM14" s="6">
        <v>18.63</v>
      </c>
      <c r="AN14" s="6">
        <v>16.62</v>
      </c>
      <c r="AO14" s="6">
        <v>87.27</v>
      </c>
      <c r="AP14" s="6">
        <v>91.89</v>
      </c>
      <c r="AQ14" s="6">
        <v>88.1</v>
      </c>
      <c r="AR14" s="7">
        <v>62.5</v>
      </c>
      <c r="AS14" s="7">
        <v>68.75</v>
      </c>
      <c r="AT14" s="7">
        <v>68.75</v>
      </c>
    </row>
    <row r="15" spans="1:46" x14ac:dyDescent="0.25">
      <c r="A15">
        <v>11</v>
      </c>
      <c r="B15" t="s">
        <v>37</v>
      </c>
      <c r="C15" t="s">
        <v>38</v>
      </c>
      <c r="D15">
        <v>1961</v>
      </c>
      <c r="E15">
        <f t="shared" si="4"/>
        <v>56</v>
      </c>
      <c r="F15">
        <f t="shared" si="5"/>
        <v>57</v>
      </c>
      <c r="G15">
        <f t="shared" si="6"/>
        <v>58</v>
      </c>
      <c r="H15" s="5">
        <v>51518681</v>
      </c>
      <c r="I15" s="5">
        <v>62689118</v>
      </c>
      <c r="J15" s="5">
        <v>76715290</v>
      </c>
      <c r="K15" s="6">
        <f t="shared" si="7"/>
        <v>17.757455037724569</v>
      </c>
      <c r="L15" s="6">
        <f t="shared" si="0"/>
        <v>17.953698433921637</v>
      </c>
      <c r="M15" s="6">
        <f t="shared" si="0"/>
        <v>18.15561159457981</v>
      </c>
      <c r="N15" s="5">
        <v>43702607</v>
      </c>
      <c r="O15" s="5">
        <v>54217182</v>
      </c>
      <c r="P15" s="5">
        <v>67529638</v>
      </c>
      <c r="Q15" s="5">
        <v>7816074</v>
      </c>
      <c r="R15" s="5">
        <v>8471936</v>
      </c>
      <c r="S15" s="5">
        <v>9185652</v>
      </c>
      <c r="T15" s="6">
        <f t="shared" si="8"/>
        <v>5.5913757981308772</v>
      </c>
      <c r="U15" s="6">
        <f t="shared" si="1"/>
        <v>6.3996212908123953</v>
      </c>
      <c r="V15" s="6">
        <f t="shared" si="1"/>
        <v>7.3516434108324589</v>
      </c>
      <c r="W15" s="5">
        <v>3484912</v>
      </c>
      <c r="X15" s="5">
        <v>3688107</v>
      </c>
      <c r="Y15" s="5">
        <v>3999601</v>
      </c>
      <c r="Z15" s="6">
        <f t="shared" si="9"/>
        <v>15.063953350781908</v>
      </c>
      <c r="AA15" s="6">
        <f t="shared" si="2"/>
        <v>15.120623876252937</v>
      </c>
      <c r="AB15" s="6">
        <f t="shared" si="2"/>
        <v>15.201705164108803</v>
      </c>
      <c r="AC15" s="5">
        <v>1159370</v>
      </c>
      <c r="AD15" s="5">
        <v>1260308</v>
      </c>
      <c r="AE15" s="5">
        <v>1383372</v>
      </c>
      <c r="AF15" s="6">
        <f t="shared" si="10"/>
        <v>13.963387312100174</v>
      </c>
      <c r="AG15" s="6">
        <f t="shared" si="3"/>
        <v>14.04686669350043</v>
      </c>
      <c r="AH15" s="6">
        <f t="shared" si="3"/>
        <v>14.140034554955356</v>
      </c>
      <c r="AI15" s="6">
        <v>77.510000000000005</v>
      </c>
      <c r="AJ15" s="6">
        <v>84.15</v>
      </c>
      <c r="AK15" s="6">
        <v>91.8</v>
      </c>
      <c r="AL15" s="6">
        <v>24.65</v>
      </c>
      <c r="AM15" s="6">
        <v>23.08</v>
      </c>
      <c r="AN15" s="6">
        <v>23.22</v>
      </c>
      <c r="AO15" s="6">
        <v>79.69</v>
      </c>
      <c r="AP15" s="6">
        <v>64.86</v>
      </c>
      <c r="AQ15" s="6">
        <v>60.02</v>
      </c>
      <c r="AR15" s="7">
        <v>62.5</v>
      </c>
      <c r="AS15" s="7">
        <v>62.5</v>
      </c>
      <c r="AT15" s="7">
        <v>62.5</v>
      </c>
    </row>
    <row r="16" spans="1:46" x14ac:dyDescent="0.25">
      <c r="A16">
        <v>12</v>
      </c>
      <c r="B16" t="s">
        <v>39</v>
      </c>
      <c r="C16" t="s">
        <v>40</v>
      </c>
      <c r="D16">
        <v>1989</v>
      </c>
      <c r="E16">
        <f t="shared" si="4"/>
        <v>28</v>
      </c>
      <c r="F16">
        <f t="shared" si="5"/>
        <v>29</v>
      </c>
      <c r="G16">
        <f t="shared" si="6"/>
        <v>30</v>
      </c>
      <c r="H16" s="5">
        <v>6054845</v>
      </c>
      <c r="I16" s="5">
        <v>6694024</v>
      </c>
      <c r="J16" s="5">
        <v>7569580</v>
      </c>
      <c r="K16" s="6">
        <f t="shared" si="7"/>
        <v>15.616369335962901</v>
      </c>
      <c r="L16" s="6">
        <f t="shared" si="7"/>
        <v>15.716725746047251</v>
      </c>
      <c r="M16" s="6">
        <f t="shared" si="7"/>
        <v>15.839648141707993</v>
      </c>
      <c r="N16" s="5">
        <v>4892688</v>
      </c>
      <c r="O16" s="5">
        <v>5493284</v>
      </c>
      <c r="P16" s="5">
        <v>6340649</v>
      </c>
      <c r="Q16" s="5">
        <v>1162157</v>
      </c>
      <c r="R16" s="5">
        <v>1200740</v>
      </c>
      <c r="S16" s="5">
        <v>1228932</v>
      </c>
      <c r="T16" s="6">
        <f t="shared" si="8"/>
        <v>4.2100060490966369</v>
      </c>
      <c r="U16" s="6">
        <f t="shared" si="8"/>
        <v>4.5749154687942433</v>
      </c>
      <c r="V16" s="6">
        <f t="shared" si="8"/>
        <v>5.1594791249637897</v>
      </c>
      <c r="W16" s="5">
        <v>228631</v>
      </c>
      <c r="X16" s="5">
        <v>234922</v>
      </c>
      <c r="Y16" s="5">
        <v>240961</v>
      </c>
      <c r="Z16" s="6">
        <f t="shared" si="9"/>
        <v>12.339864629197901</v>
      </c>
      <c r="AA16" s="6">
        <f t="shared" si="9"/>
        <v>12.367008823136739</v>
      </c>
      <c r="AB16" s="6">
        <f t="shared" si="9"/>
        <v>12.392390373651455</v>
      </c>
      <c r="AC16" s="5">
        <v>69497</v>
      </c>
      <c r="AD16" s="5">
        <v>71014</v>
      </c>
      <c r="AE16" s="5">
        <v>59747</v>
      </c>
      <c r="AF16" s="6">
        <f t="shared" si="10"/>
        <v>11.149038865153601</v>
      </c>
      <c r="AG16" s="6">
        <f t="shared" si="10"/>
        <v>11.170632319684012</v>
      </c>
      <c r="AH16" s="6">
        <f t="shared" si="10"/>
        <v>10.997874259328212</v>
      </c>
      <c r="AI16" s="6">
        <v>15.64</v>
      </c>
      <c r="AJ16" s="6">
        <v>15.98</v>
      </c>
      <c r="AK16" s="6">
        <v>13.45</v>
      </c>
      <c r="AL16" s="6">
        <v>21.59</v>
      </c>
      <c r="AM16" s="6">
        <v>21.28</v>
      </c>
      <c r="AN16" s="6">
        <v>20.190000000000001</v>
      </c>
      <c r="AO16" s="6">
        <v>97.14</v>
      </c>
      <c r="AP16" s="6">
        <v>100.87</v>
      </c>
      <c r="AQ16" s="6">
        <v>94.13</v>
      </c>
      <c r="AR16" s="7">
        <v>50</v>
      </c>
      <c r="AS16" s="7">
        <v>50</v>
      </c>
      <c r="AT16" s="7">
        <v>50</v>
      </c>
    </row>
    <row r="17" spans="1:46" x14ac:dyDescent="0.25">
      <c r="A17">
        <v>13</v>
      </c>
      <c r="B17" t="s">
        <v>41</v>
      </c>
      <c r="C17" t="s">
        <v>42</v>
      </c>
      <c r="D17">
        <v>1998</v>
      </c>
      <c r="E17">
        <f t="shared" si="4"/>
        <v>19</v>
      </c>
      <c r="F17">
        <f t="shared" si="5"/>
        <v>20</v>
      </c>
      <c r="G17">
        <f t="shared" si="6"/>
        <v>21</v>
      </c>
      <c r="H17" s="5">
        <v>1124700847</v>
      </c>
      <c r="I17" s="5">
        <v>1202252094</v>
      </c>
      <c r="J17" s="5">
        <v>1318246335</v>
      </c>
      <c r="K17" s="6">
        <f t="shared" si="7"/>
        <v>20.840782923463678</v>
      </c>
      <c r="L17" s="6">
        <f t="shared" si="7"/>
        <v>20.907462379854778</v>
      </c>
      <c r="M17" s="6">
        <f t="shared" si="7"/>
        <v>20.999568156169964</v>
      </c>
      <c r="N17" s="5">
        <v>888026817</v>
      </c>
      <c r="O17" s="5">
        <v>941953100</v>
      </c>
      <c r="P17" s="5">
        <v>1025749580</v>
      </c>
      <c r="Q17" s="5">
        <v>170006132</v>
      </c>
      <c r="R17" s="5">
        <v>184960305</v>
      </c>
      <c r="S17" s="5">
        <v>209034525</v>
      </c>
      <c r="T17" s="6">
        <f t="shared" si="8"/>
        <v>5.2234987441511818</v>
      </c>
      <c r="U17" s="6">
        <f t="shared" si="8"/>
        <v>5.0927311133056357</v>
      </c>
      <c r="V17" s="6">
        <f t="shared" si="8"/>
        <v>4.9070821195685257</v>
      </c>
      <c r="W17" s="5">
        <v>54453436</v>
      </c>
      <c r="X17" s="5">
        <v>57329765</v>
      </c>
      <c r="Y17" s="5">
        <v>61247691</v>
      </c>
      <c r="Z17" s="6">
        <f t="shared" si="9"/>
        <v>17.812856509117207</v>
      </c>
      <c r="AA17" s="6">
        <f t="shared" si="9"/>
        <v>17.864330505800638</v>
      </c>
      <c r="AB17" s="6">
        <f t="shared" si="9"/>
        <v>17.930436708719341</v>
      </c>
      <c r="AC17" s="5">
        <v>21443042</v>
      </c>
      <c r="AD17" s="5">
        <v>25851937</v>
      </c>
      <c r="AE17" s="5">
        <v>28455592</v>
      </c>
      <c r="AF17" s="6">
        <f t="shared" si="10"/>
        <v>16.880910768430603</v>
      </c>
      <c r="AG17" s="6">
        <f t="shared" si="10"/>
        <v>17.067896088413168</v>
      </c>
      <c r="AH17" s="6">
        <f t="shared" si="10"/>
        <v>17.163855254582423</v>
      </c>
      <c r="AI17" s="6">
        <v>442.28</v>
      </c>
      <c r="AJ17" s="6">
        <v>536.04</v>
      </c>
      <c r="AK17" s="6">
        <v>588.9</v>
      </c>
      <c r="AL17" s="6">
        <v>21.64</v>
      </c>
      <c r="AM17" s="6">
        <v>20.64</v>
      </c>
      <c r="AN17" s="6">
        <v>22.5</v>
      </c>
      <c r="AO17" s="6">
        <v>88.11</v>
      </c>
      <c r="AP17" s="6">
        <v>94.17</v>
      </c>
      <c r="AQ17" s="6">
        <v>97.94</v>
      </c>
      <c r="AR17" s="7">
        <v>68.75</v>
      </c>
      <c r="AS17" s="7">
        <v>75</v>
      </c>
      <c r="AT17" s="7">
        <v>75</v>
      </c>
    </row>
    <row r="18" spans="1:46" x14ac:dyDescent="0.25">
      <c r="A18">
        <v>14</v>
      </c>
      <c r="B18" t="s">
        <v>43</v>
      </c>
      <c r="C18" t="s">
        <v>44</v>
      </c>
      <c r="D18">
        <v>1967</v>
      </c>
      <c r="E18">
        <f t="shared" si="4"/>
        <v>50</v>
      </c>
      <c r="F18">
        <f t="shared" si="5"/>
        <v>51</v>
      </c>
      <c r="G18">
        <f t="shared" si="6"/>
        <v>52</v>
      </c>
      <c r="H18" s="5">
        <v>7014677</v>
      </c>
      <c r="I18" s="5">
        <v>7297273</v>
      </c>
      <c r="J18" s="5">
        <v>7607654</v>
      </c>
      <c r="K18" s="6">
        <f t="shared" si="7"/>
        <v>15.763515226267613</v>
      </c>
      <c r="L18" s="6">
        <f t="shared" si="7"/>
        <v>15.803011274683252</v>
      </c>
      <c r="M18" s="6">
        <f t="shared" si="7"/>
        <v>15.844665403729444</v>
      </c>
      <c r="N18" s="5">
        <v>5651847</v>
      </c>
      <c r="O18" s="5">
        <v>5802519</v>
      </c>
      <c r="P18" s="5">
        <v>6083998</v>
      </c>
      <c r="Q18" s="5">
        <v>1362829</v>
      </c>
      <c r="R18" s="5">
        <v>1494755</v>
      </c>
      <c r="S18" s="5">
        <v>1523656</v>
      </c>
      <c r="T18" s="6">
        <f t="shared" si="8"/>
        <v>4.1471431852418759</v>
      </c>
      <c r="U18" s="6">
        <f t="shared" si="8"/>
        <v>3.8819197794956364</v>
      </c>
      <c r="V18" s="6">
        <f t="shared" si="8"/>
        <v>3.9930259848679754</v>
      </c>
      <c r="W18" s="5">
        <v>345672</v>
      </c>
      <c r="X18" s="5">
        <v>334120</v>
      </c>
      <c r="Y18" s="5">
        <v>307999</v>
      </c>
      <c r="Z18" s="6">
        <f t="shared" si="9"/>
        <v>12.753245627546995</v>
      </c>
      <c r="AA18" s="6">
        <f t="shared" si="9"/>
        <v>12.719255488869843</v>
      </c>
      <c r="AB18" s="6">
        <f t="shared" si="9"/>
        <v>12.637851815197195</v>
      </c>
      <c r="AC18" s="5">
        <v>89548</v>
      </c>
      <c r="AD18" s="5">
        <v>92898</v>
      </c>
      <c r="AE18" s="5">
        <v>51168</v>
      </c>
      <c r="AF18" s="6">
        <f t="shared" si="10"/>
        <v>11.402530073347773</v>
      </c>
      <c r="AG18" s="6">
        <f t="shared" si="10"/>
        <v>11.439257396044892</v>
      </c>
      <c r="AH18" s="6">
        <f t="shared" si="10"/>
        <v>10.842869615633681</v>
      </c>
      <c r="AI18" s="6">
        <v>38.770000000000003</v>
      </c>
      <c r="AJ18" s="6">
        <v>40.22</v>
      </c>
      <c r="AK18" s="6">
        <v>22.15</v>
      </c>
      <c r="AL18" s="6">
        <v>25.67</v>
      </c>
      <c r="AM18" s="6">
        <v>25.52</v>
      </c>
      <c r="AN18" s="6">
        <v>23.55</v>
      </c>
      <c r="AO18" s="6">
        <v>82.1</v>
      </c>
      <c r="AP18" s="6">
        <v>84.26</v>
      </c>
      <c r="AQ18" s="6">
        <v>87.08</v>
      </c>
      <c r="AR18" s="7">
        <v>43.75</v>
      </c>
      <c r="AS18" s="7">
        <v>43.75</v>
      </c>
      <c r="AT18" s="7">
        <v>43.75</v>
      </c>
    </row>
    <row r="19" spans="1:46" x14ac:dyDescent="0.25">
      <c r="A19">
        <v>15</v>
      </c>
      <c r="B19" t="s">
        <v>45</v>
      </c>
      <c r="C19" t="s">
        <v>46</v>
      </c>
      <c r="D19">
        <v>1959</v>
      </c>
      <c r="E19">
        <f t="shared" si="4"/>
        <v>58</v>
      </c>
      <c r="F19">
        <f t="shared" si="5"/>
        <v>59</v>
      </c>
      <c r="G19">
        <f t="shared" si="6"/>
        <v>60</v>
      </c>
      <c r="H19" s="5">
        <v>173253491</v>
      </c>
      <c r="I19" s="5">
        <v>177532858</v>
      </c>
      <c r="J19" s="5">
        <v>169082830</v>
      </c>
      <c r="K19" s="6">
        <f t="shared" si="7"/>
        <v>18.970266345903426</v>
      </c>
      <c r="L19" s="6">
        <f t="shared" si="7"/>
        <v>18.994666265240944</v>
      </c>
      <c r="M19" s="6">
        <f t="shared" si="7"/>
        <v>18.945899271161778</v>
      </c>
      <c r="N19" s="5">
        <v>152478451</v>
      </c>
      <c r="O19" s="5">
        <v>152442167</v>
      </c>
      <c r="P19" s="5">
        <v>142397914</v>
      </c>
      <c r="Q19" s="5">
        <v>20775040</v>
      </c>
      <c r="R19" s="5">
        <v>25090691</v>
      </c>
      <c r="S19" s="5">
        <v>26684916</v>
      </c>
      <c r="T19" s="6">
        <f t="shared" si="8"/>
        <v>7.3395021622100369</v>
      </c>
      <c r="U19" s="6">
        <f t="shared" si="8"/>
        <v>6.0756464220136461</v>
      </c>
      <c r="V19" s="6">
        <f t="shared" si="8"/>
        <v>5.3362698986948285</v>
      </c>
      <c r="W19" s="5">
        <v>7702150</v>
      </c>
      <c r="X19" s="5">
        <v>8099878</v>
      </c>
      <c r="Y19" s="5">
        <v>8167975</v>
      </c>
      <c r="Z19" s="6">
        <f t="shared" si="9"/>
        <v>15.857010068628266</v>
      </c>
      <c r="AA19" s="6">
        <f t="shared" si="9"/>
        <v>15.907359557800843</v>
      </c>
      <c r="AB19" s="6">
        <f t="shared" si="9"/>
        <v>15.915731578097175</v>
      </c>
      <c r="AC19" s="5">
        <v>1860845</v>
      </c>
      <c r="AD19" s="5">
        <v>2262245</v>
      </c>
      <c r="AE19" s="5">
        <v>1924180</v>
      </c>
      <c r="AF19" s="6">
        <f t="shared" si="10"/>
        <v>14.436541243601162</v>
      </c>
      <c r="AG19" s="6">
        <f t="shared" si="10"/>
        <v>14.631868241021966</v>
      </c>
      <c r="AH19" s="6">
        <f t="shared" si="10"/>
        <v>14.470010460925339</v>
      </c>
      <c r="AI19" s="6">
        <v>27</v>
      </c>
      <c r="AJ19" s="6">
        <v>30</v>
      </c>
      <c r="AK19" s="6">
        <v>24.18</v>
      </c>
      <c r="AL19" s="6">
        <v>17.53</v>
      </c>
      <c r="AM19" s="6">
        <v>19.04</v>
      </c>
      <c r="AN19" s="6">
        <v>21.38</v>
      </c>
      <c r="AO19" s="6">
        <v>88.12</v>
      </c>
      <c r="AP19" s="6">
        <v>96.46</v>
      </c>
      <c r="AQ19" s="6">
        <v>94.13</v>
      </c>
      <c r="AR19" s="7">
        <v>62.5</v>
      </c>
      <c r="AS19" s="7">
        <v>62.5</v>
      </c>
      <c r="AT19" s="7">
        <v>62.5</v>
      </c>
    </row>
    <row r="20" spans="1:46" x14ac:dyDescent="0.25">
      <c r="A20">
        <v>16</v>
      </c>
      <c r="B20" t="s">
        <v>47</v>
      </c>
      <c r="C20" t="s">
        <v>48</v>
      </c>
      <c r="D20">
        <v>1954</v>
      </c>
      <c r="E20">
        <f t="shared" si="4"/>
        <v>63</v>
      </c>
      <c r="F20">
        <f t="shared" si="5"/>
        <v>64</v>
      </c>
      <c r="G20">
        <f t="shared" si="6"/>
        <v>65</v>
      </c>
      <c r="H20" s="5">
        <v>148328370</v>
      </c>
      <c r="I20" s="5">
        <v>152892866</v>
      </c>
      <c r="J20" s="5">
        <v>161451259</v>
      </c>
      <c r="K20" s="6">
        <f t="shared" si="7"/>
        <v>18.814939090228428</v>
      </c>
      <c r="L20" s="6">
        <f t="shared" si="7"/>
        <v>18.845248011864406</v>
      </c>
      <c r="M20" s="6">
        <f t="shared" si="7"/>
        <v>18.899713853218053</v>
      </c>
      <c r="N20" s="5">
        <v>126817628</v>
      </c>
      <c r="O20" s="5">
        <v>130440930</v>
      </c>
      <c r="P20" s="5">
        <v>137413908</v>
      </c>
      <c r="Q20" s="5">
        <v>21510742</v>
      </c>
      <c r="R20" s="5">
        <v>22451936</v>
      </c>
      <c r="S20" s="5">
        <v>24037351</v>
      </c>
      <c r="T20" s="6">
        <f t="shared" si="8"/>
        <v>5.8955487449015012</v>
      </c>
      <c r="U20" s="6">
        <f t="shared" si="8"/>
        <v>5.8097854011342269</v>
      </c>
      <c r="V20" s="6">
        <f t="shared" si="8"/>
        <v>5.7166826743928647</v>
      </c>
      <c r="W20" s="5">
        <v>5224226</v>
      </c>
      <c r="X20" s="5">
        <v>5400185</v>
      </c>
      <c r="Y20" s="5">
        <v>5720968</v>
      </c>
      <c r="Z20" s="6">
        <f t="shared" si="9"/>
        <v>15.468817210870936</v>
      </c>
      <c r="AA20" s="6">
        <f t="shared" si="9"/>
        <v>15.501943770206926</v>
      </c>
      <c r="AB20" s="6">
        <f t="shared" si="9"/>
        <v>15.5596485798073</v>
      </c>
      <c r="AC20" s="5">
        <v>748433</v>
      </c>
      <c r="AD20" s="5">
        <v>901252</v>
      </c>
      <c r="AE20" s="5">
        <v>1500420</v>
      </c>
      <c r="AF20" s="6">
        <f t="shared" si="10"/>
        <v>13.5257369664773</v>
      </c>
      <c r="AG20" s="6">
        <f t="shared" si="10"/>
        <v>13.711540186718917</v>
      </c>
      <c r="AH20" s="6">
        <f t="shared" si="10"/>
        <v>14.221255626879755</v>
      </c>
      <c r="AI20" s="6">
        <v>29</v>
      </c>
      <c r="AJ20" s="6">
        <v>32</v>
      </c>
      <c r="AK20" s="6">
        <v>54</v>
      </c>
      <c r="AL20" s="6">
        <v>19.7</v>
      </c>
      <c r="AM20" s="6">
        <v>19.440000000000001</v>
      </c>
      <c r="AN20" s="6">
        <v>20.13</v>
      </c>
      <c r="AO20" s="6">
        <v>87.5</v>
      </c>
      <c r="AP20" s="6">
        <v>90.1</v>
      </c>
      <c r="AQ20" s="6">
        <v>86.3</v>
      </c>
      <c r="AR20" s="7">
        <v>87.5</v>
      </c>
      <c r="AS20" s="7">
        <v>62.5</v>
      </c>
      <c r="AT20" s="7">
        <v>62.5</v>
      </c>
    </row>
    <row r="21" spans="1:46" x14ac:dyDescent="0.25">
      <c r="A21">
        <v>17</v>
      </c>
      <c r="B21" t="s">
        <v>49</v>
      </c>
      <c r="C21" t="s">
        <v>50</v>
      </c>
      <c r="D21">
        <v>2008</v>
      </c>
      <c r="E21">
        <f t="shared" si="4"/>
        <v>9</v>
      </c>
      <c r="F21">
        <f t="shared" si="5"/>
        <v>10</v>
      </c>
      <c r="G21">
        <f t="shared" si="6"/>
        <v>11</v>
      </c>
      <c r="H21" s="5">
        <v>31543384</v>
      </c>
      <c r="I21" s="5">
        <v>37915084</v>
      </c>
      <c r="J21" s="5">
        <v>43123488</v>
      </c>
      <c r="K21" s="6">
        <f t="shared" si="7"/>
        <v>17.266874426070959</v>
      </c>
      <c r="L21" s="6">
        <f t="shared" si="7"/>
        <v>17.450859585596717</v>
      </c>
      <c r="M21" s="6">
        <f t="shared" si="7"/>
        <v>17.579578371831587</v>
      </c>
      <c r="N21" s="5">
        <v>9100455</v>
      </c>
      <c r="O21" s="5">
        <v>11894916</v>
      </c>
      <c r="P21" s="5">
        <v>11880036</v>
      </c>
      <c r="Q21" s="5">
        <v>2602841</v>
      </c>
      <c r="R21" s="5">
        <v>5026640</v>
      </c>
      <c r="S21" s="5">
        <v>5088036</v>
      </c>
      <c r="T21" s="6">
        <f t="shared" si="8"/>
        <v>3.4963545602670312</v>
      </c>
      <c r="U21" s="6">
        <f t="shared" si="8"/>
        <v>2.3663751531838364</v>
      </c>
      <c r="V21" s="6">
        <f t="shared" si="8"/>
        <v>2.334896215356967</v>
      </c>
      <c r="W21" s="5">
        <v>2816524</v>
      </c>
      <c r="X21" s="5">
        <v>3120307</v>
      </c>
      <c r="Y21" s="5">
        <v>3374863</v>
      </c>
      <c r="Z21" s="6">
        <f t="shared" si="9"/>
        <v>14.851014058494874</v>
      </c>
      <c r="AA21" s="6">
        <f t="shared" si="9"/>
        <v>14.953441952380853</v>
      </c>
      <c r="AB21" s="6">
        <f t="shared" si="9"/>
        <v>15.031865288872273</v>
      </c>
      <c r="AC21" s="5">
        <v>101091</v>
      </c>
      <c r="AD21" s="5">
        <v>106600</v>
      </c>
      <c r="AE21" s="5">
        <v>74016</v>
      </c>
      <c r="AF21" s="6">
        <f t="shared" si="10"/>
        <v>11.523776380274466</v>
      </c>
      <c r="AG21" s="6">
        <f t="shared" si="10"/>
        <v>11.576838790713881</v>
      </c>
      <c r="AH21" s="6">
        <f t="shared" si="10"/>
        <v>11.212036565031166</v>
      </c>
      <c r="AI21">
        <v>25.54</v>
      </c>
      <c r="AJ21" s="6">
        <v>12.81</v>
      </c>
      <c r="AK21" s="6">
        <v>7.62</v>
      </c>
      <c r="AL21" s="6">
        <v>23.01</v>
      </c>
      <c r="AM21" s="6">
        <v>22.89</v>
      </c>
      <c r="AN21" s="6">
        <v>23.77</v>
      </c>
      <c r="AO21" s="6">
        <v>89.57</v>
      </c>
      <c r="AP21" s="6">
        <v>94.04</v>
      </c>
      <c r="AQ21" s="6">
        <v>93.5</v>
      </c>
      <c r="AR21" s="7">
        <v>62.5</v>
      </c>
      <c r="AS21" s="7">
        <v>62.5</v>
      </c>
      <c r="AT21" s="7">
        <v>62.5</v>
      </c>
    </row>
    <row r="22" spans="1:46" x14ac:dyDescent="0.25">
      <c r="A22">
        <v>18</v>
      </c>
      <c r="B22" t="s">
        <v>51</v>
      </c>
      <c r="C22" t="s">
        <v>52</v>
      </c>
      <c r="D22">
        <v>1989</v>
      </c>
      <c r="E22">
        <f t="shared" si="4"/>
        <v>28</v>
      </c>
      <c r="F22">
        <f t="shared" si="5"/>
        <v>29</v>
      </c>
      <c r="G22">
        <f t="shared" si="6"/>
        <v>30</v>
      </c>
      <c r="H22" s="5">
        <v>30404078</v>
      </c>
      <c r="I22" s="5">
        <v>30748742</v>
      </c>
      <c r="J22" s="5">
        <v>36559556</v>
      </c>
      <c r="K22" s="6">
        <f t="shared" si="7"/>
        <v>17.23008730211669</v>
      </c>
      <c r="L22" s="6">
        <f t="shared" si="7"/>
        <v>17.241359640810835</v>
      </c>
      <c r="M22" s="6">
        <f t="shared" si="7"/>
        <v>17.414453160056347</v>
      </c>
      <c r="N22" s="5">
        <v>22822617</v>
      </c>
      <c r="O22" s="5">
        <v>23532846</v>
      </c>
      <c r="P22" s="5">
        <v>26385919</v>
      </c>
      <c r="Q22" s="5">
        <v>4844184</v>
      </c>
      <c r="R22" s="5">
        <v>4856420</v>
      </c>
      <c r="S22" s="5">
        <v>6074463</v>
      </c>
      <c r="T22" s="6">
        <f t="shared" si="8"/>
        <v>4.7113439539043105</v>
      </c>
      <c r="U22" s="6">
        <f t="shared" si="8"/>
        <v>4.8457188628660619</v>
      </c>
      <c r="V22" s="6">
        <f t="shared" si="8"/>
        <v>4.3437451178812019</v>
      </c>
      <c r="W22" s="5">
        <v>1925212</v>
      </c>
      <c r="X22" s="5">
        <v>2165942</v>
      </c>
      <c r="Y22" s="5">
        <v>2210503</v>
      </c>
      <c r="Z22" s="6">
        <f t="shared" si="9"/>
        <v>14.470546649510302</v>
      </c>
      <c r="AA22" s="6">
        <f t="shared" si="9"/>
        <v>14.588365928714559</v>
      </c>
      <c r="AB22" s="6">
        <f t="shared" si="9"/>
        <v>14.608730649406528</v>
      </c>
      <c r="AC22" s="5">
        <v>318923</v>
      </c>
      <c r="AD22" s="5">
        <v>50472</v>
      </c>
      <c r="AE22" s="5">
        <v>6752</v>
      </c>
      <c r="AF22" s="6">
        <f t="shared" si="10"/>
        <v>12.672704973319963</v>
      </c>
      <c r="AG22" s="6">
        <f t="shared" si="10"/>
        <v>10.829174006050646</v>
      </c>
      <c r="AH22" s="6">
        <f t="shared" si="10"/>
        <v>8.8175940362757927</v>
      </c>
      <c r="AI22" s="6">
        <v>20.81</v>
      </c>
      <c r="AJ22" s="6">
        <v>3.28</v>
      </c>
      <c r="AK22">
        <v>0.43</v>
      </c>
      <c r="AL22" s="6">
        <v>18.309999999999999</v>
      </c>
      <c r="AM22" s="6">
        <v>17.600000000000001</v>
      </c>
      <c r="AN22" s="6">
        <v>17.32</v>
      </c>
      <c r="AO22" s="6">
        <v>80.569999999999993</v>
      </c>
      <c r="AP22" s="6">
        <v>84.24</v>
      </c>
      <c r="AQ22" s="6">
        <v>81.95</v>
      </c>
      <c r="AR22" s="7">
        <v>87.5</v>
      </c>
      <c r="AS22" s="7">
        <v>43.75</v>
      </c>
      <c r="AT22" s="7">
        <v>43.75</v>
      </c>
    </row>
    <row r="23" spans="1:46" x14ac:dyDescent="0.25">
      <c r="A23">
        <v>19</v>
      </c>
      <c r="B23" t="s">
        <v>53</v>
      </c>
      <c r="C23" t="s">
        <v>54</v>
      </c>
      <c r="D23">
        <v>1958</v>
      </c>
      <c r="E23">
        <f t="shared" si="4"/>
        <v>59</v>
      </c>
      <c r="F23">
        <f t="shared" si="5"/>
        <v>60</v>
      </c>
      <c r="G23">
        <f t="shared" si="6"/>
        <v>61</v>
      </c>
      <c r="H23" s="5">
        <v>95489850</v>
      </c>
      <c r="I23" s="5">
        <v>101919301</v>
      </c>
      <c r="J23" s="5">
        <v>181631385</v>
      </c>
      <c r="K23" s="6">
        <f t="shared" si="7"/>
        <v>18.374530517080036</v>
      </c>
      <c r="L23" s="6">
        <f t="shared" si="7"/>
        <v>18.439691891444358</v>
      </c>
      <c r="M23" s="6">
        <f t="shared" si="7"/>
        <v>19.017489834088835</v>
      </c>
      <c r="N23" s="5">
        <v>73027270</v>
      </c>
      <c r="O23" s="5">
        <v>76544999</v>
      </c>
      <c r="P23" s="5">
        <v>142608793</v>
      </c>
      <c r="Q23" s="5">
        <v>17200797</v>
      </c>
      <c r="R23" s="5">
        <v>19364407</v>
      </c>
      <c r="S23" s="5">
        <v>31471928</v>
      </c>
      <c r="T23" s="6">
        <f t="shared" si="8"/>
        <v>4.2455747835405537</v>
      </c>
      <c r="U23" s="6">
        <f t="shared" si="8"/>
        <v>3.9528708005362621</v>
      </c>
      <c r="V23" s="6">
        <f t="shared" si="8"/>
        <v>4.5313014506133849</v>
      </c>
      <c r="W23" s="5">
        <v>9521610</v>
      </c>
      <c r="X23" s="5">
        <v>9600408</v>
      </c>
      <c r="Y23" s="5">
        <v>11047764</v>
      </c>
      <c r="Z23" s="6">
        <f t="shared" si="9"/>
        <v>16.069074510115829</v>
      </c>
      <c r="AA23" s="6">
        <f t="shared" si="9"/>
        <v>16.077316155534966</v>
      </c>
      <c r="AB23" s="6">
        <f t="shared" si="9"/>
        <v>16.21773861251074</v>
      </c>
      <c r="AC23" s="5">
        <v>1421940</v>
      </c>
      <c r="AD23" s="5">
        <v>2257884</v>
      </c>
      <c r="AE23" s="5">
        <v>2992418</v>
      </c>
      <c r="AF23" s="6">
        <f t="shared" si="10"/>
        <v>14.167532694362301</v>
      </c>
      <c r="AG23" s="6">
        <f t="shared" si="10"/>
        <v>14.629938649475744</v>
      </c>
      <c r="AH23" s="6">
        <f t="shared" si="10"/>
        <v>14.911592314200901</v>
      </c>
      <c r="AI23" s="6">
        <v>213</v>
      </c>
      <c r="AJ23" s="6">
        <v>342</v>
      </c>
      <c r="AK23" s="6">
        <v>327</v>
      </c>
      <c r="AL23" s="6">
        <v>24.1</v>
      </c>
      <c r="AM23" s="6">
        <v>24.6</v>
      </c>
      <c r="AN23" s="6">
        <v>24.2</v>
      </c>
      <c r="AO23" s="6">
        <v>96.2</v>
      </c>
      <c r="AP23" s="6">
        <v>96.2</v>
      </c>
      <c r="AQ23" s="6">
        <v>163.1</v>
      </c>
      <c r="AR23" s="7">
        <v>87.5</v>
      </c>
      <c r="AS23" s="7">
        <v>68.75</v>
      </c>
      <c r="AT23" s="7">
        <v>68.75</v>
      </c>
    </row>
    <row r="24" spans="1:46" x14ac:dyDescent="0.25">
      <c r="A24">
        <v>20</v>
      </c>
      <c r="B24" t="s">
        <v>55</v>
      </c>
      <c r="C24" t="s">
        <v>56</v>
      </c>
      <c r="D24">
        <v>1991</v>
      </c>
      <c r="E24">
        <f t="shared" si="4"/>
        <v>26</v>
      </c>
      <c r="F24">
        <f t="shared" si="5"/>
        <v>27</v>
      </c>
      <c r="G24">
        <f t="shared" si="6"/>
        <v>28</v>
      </c>
      <c r="H24" s="5">
        <v>9156522</v>
      </c>
      <c r="I24" s="5">
        <v>12039275</v>
      </c>
      <c r="J24" s="5">
        <v>15383038</v>
      </c>
      <c r="K24" s="6">
        <f t="shared" si="7"/>
        <v>16.029976970225029</v>
      </c>
      <c r="L24" s="6">
        <f t="shared" si="7"/>
        <v>16.303684780085053</v>
      </c>
      <c r="M24" s="6">
        <f t="shared" si="7"/>
        <v>16.548776031794215</v>
      </c>
      <c r="N24" s="5">
        <v>1653828</v>
      </c>
      <c r="O24" s="5">
        <v>2049483</v>
      </c>
      <c r="P24" s="5">
        <v>2439054</v>
      </c>
      <c r="Q24" s="5">
        <v>2254646</v>
      </c>
      <c r="R24" s="5">
        <v>3996932</v>
      </c>
      <c r="S24" s="5">
        <v>5393320</v>
      </c>
      <c r="T24" s="6">
        <f t="shared" si="8"/>
        <v>0.73352002930837035</v>
      </c>
      <c r="U24" s="6">
        <f t="shared" si="8"/>
        <v>0.51276404001869436</v>
      </c>
      <c r="V24" s="6">
        <f t="shared" si="8"/>
        <v>0.45223609947119769</v>
      </c>
      <c r="W24" s="5">
        <v>2559653</v>
      </c>
      <c r="X24" s="5">
        <v>3079594</v>
      </c>
      <c r="Y24" s="5">
        <v>3933765</v>
      </c>
      <c r="Z24" s="6">
        <f t="shared" si="9"/>
        <v>14.755382260393437</v>
      </c>
      <c r="AA24" s="6">
        <f t="shared" si="9"/>
        <v>14.940308328079158</v>
      </c>
      <c r="AB24" s="6">
        <f t="shared" si="9"/>
        <v>15.18510754050887</v>
      </c>
      <c r="AC24" s="5">
        <v>670182</v>
      </c>
      <c r="AD24" s="5">
        <v>965311</v>
      </c>
      <c r="AE24" s="5">
        <v>1399634</v>
      </c>
      <c r="AF24" s="6">
        <f t="shared" si="10"/>
        <v>13.415304596270243</v>
      </c>
      <c r="AG24" s="6">
        <f t="shared" si="10"/>
        <v>13.780205608192892</v>
      </c>
      <c r="AH24" s="6">
        <f t="shared" si="10"/>
        <v>14.151721331835653</v>
      </c>
      <c r="AI24" s="6">
        <v>97</v>
      </c>
      <c r="AJ24" s="6">
        <v>130</v>
      </c>
      <c r="AK24" s="6">
        <v>182</v>
      </c>
      <c r="AL24" s="6">
        <v>28.91</v>
      </c>
      <c r="AM24" s="6">
        <v>40.92</v>
      </c>
      <c r="AN24" s="6">
        <v>44.57</v>
      </c>
      <c r="AO24" s="6">
        <v>92.47</v>
      </c>
      <c r="AP24" s="6">
        <v>95.6</v>
      </c>
      <c r="AQ24" s="6">
        <v>95.3</v>
      </c>
      <c r="AR24" s="7">
        <v>87.5</v>
      </c>
      <c r="AS24" s="7">
        <v>68.75</v>
      </c>
      <c r="AT24" s="7">
        <v>56.25</v>
      </c>
    </row>
    <row r="25" spans="1:46" x14ac:dyDescent="0.25">
      <c r="A25">
        <v>21</v>
      </c>
      <c r="B25" t="s">
        <v>57</v>
      </c>
      <c r="C25" t="s">
        <v>58</v>
      </c>
      <c r="D25">
        <v>1989</v>
      </c>
      <c r="E25">
        <f t="shared" si="4"/>
        <v>28</v>
      </c>
      <c r="F25">
        <f t="shared" si="5"/>
        <v>29</v>
      </c>
      <c r="G25">
        <f t="shared" si="6"/>
        <v>30</v>
      </c>
      <c r="H25" s="5">
        <v>74745570</v>
      </c>
      <c r="I25" s="5">
        <v>86971893</v>
      </c>
      <c r="J25" s="5">
        <v>93408831</v>
      </c>
      <c r="K25" s="6">
        <f t="shared" si="7"/>
        <v>18.129600504264829</v>
      </c>
      <c r="L25" s="6">
        <f t="shared" si="7"/>
        <v>18.28109555545532</v>
      </c>
      <c r="M25" s="6">
        <f t="shared" si="7"/>
        <v>18.352496449050669</v>
      </c>
      <c r="N25" s="5">
        <v>66202194</v>
      </c>
      <c r="O25" s="5">
        <v>76183319</v>
      </c>
      <c r="P25" s="5">
        <v>81066862</v>
      </c>
      <c r="Q25" s="5">
        <v>8543376</v>
      </c>
      <c r="R25" s="5">
        <v>10788574</v>
      </c>
      <c r="S25" s="5">
        <v>12341969</v>
      </c>
      <c r="T25" s="6">
        <f t="shared" si="8"/>
        <v>7.7489500637687021</v>
      </c>
      <c r="U25" s="6">
        <f t="shared" si="8"/>
        <v>7.0614818047315611</v>
      </c>
      <c r="V25" s="6">
        <f t="shared" si="8"/>
        <v>6.5683896953557408</v>
      </c>
      <c r="W25" s="5">
        <v>2600101</v>
      </c>
      <c r="X25" s="5">
        <v>2969576</v>
      </c>
      <c r="Y25" s="5">
        <v>2919822</v>
      </c>
      <c r="Z25" s="6">
        <f t="shared" si="9"/>
        <v>14.771060848391064</v>
      </c>
      <c r="AA25" s="6">
        <f t="shared" si="9"/>
        <v>14.903929739644807</v>
      </c>
      <c r="AB25" s="6">
        <f t="shared" si="9"/>
        <v>14.887033213482285</v>
      </c>
      <c r="AC25" s="5">
        <v>675405</v>
      </c>
      <c r="AD25" s="5">
        <v>437412</v>
      </c>
      <c r="AE25" s="5">
        <v>528114</v>
      </c>
      <c r="AF25" s="6">
        <f t="shared" si="10"/>
        <v>13.423067789926634</v>
      </c>
      <c r="AG25" s="6">
        <f t="shared" si="10"/>
        <v>12.988630821690725</v>
      </c>
      <c r="AH25" s="6">
        <f t="shared" si="10"/>
        <v>13.177067448474295</v>
      </c>
      <c r="AI25" s="6">
        <v>134.55000000000001</v>
      </c>
      <c r="AJ25" s="6">
        <v>76.66</v>
      </c>
      <c r="AK25" s="6">
        <v>82.17</v>
      </c>
      <c r="AL25" s="6">
        <v>14.11</v>
      </c>
      <c r="AM25" s="6">
        <v>15.82</v>
      </c>
      <c r="AN25" s="6">
        <v>16.18</v>
      </c>
      <c r="AO25" s="6">
        <v>90.08</v>
      </c>
      <c r="AP25" s="6">
        <v>91.83</v>
      </c>
      <c r="AQ25" s="6">
        <v>93.34</v>
      </c>
      <c r="AR25" s="7">
        <v>43.75</v>
      </c>
      <c r="AS25" s="7">
        <v>43.75</v>
      </c>
      <c r="AT25" s="7">
        <v>43.75</v>
      </c>
    </row>
    <row r="26" spans="1:46" x14ac:dyDescent="0.25">
      <c r="A26">
        <v>22</v>
      </c>
      <c r="B26" t="s">
        <v>59</v>
      </c>
      <c r="C26" t="s">
        <v>60</v>
      </c>
      <c r="D26">
        <v>1974</v>
      </c>
      <c r="E26">
        <f t="shared" si="4"/>
        <v>43</v>
      </c>
      <c r="F26">
        <f t="shared" si="5"/>
        <v>44</v>
      </c>
      <c r="G26">
        <f t="shared" si="6"/>
        <v>45</v>
      </c>
      <c r="H26" s="5">
        <v>15788738</v>
      </c>
      <c r="I26" s="5">
        <v>15992475</v>
      </c>
      <c r="J26" s="5">
        <v>18893684</v>
      </c>
      <c r="K26" s="6">
        <f t="shared" si="7"/>
        <v>16.574807459035199</v>
      </c>
      <c r="L26" s="6">
        <f t="shared" si="7"/>
        <v>16.587628857072442</v>
      </c>
      <c r="M26" s="6">
        <f t="shared" si="7"/>
        <v>16.754338244285147</v>
      </c>
      <c r="N26" s="5">
        <v>13344943</v>
      </c>
      <c r="O26" s="5">
        <v>13476317</v>
      </c>
      <c r="P26" s="5">
        <v>16098826</v>
      </c>
      <c r="Q26" s="5">
        <v>2443795</v>
      </c>
      <c r="R26" s="5">
        <v>2516158</v>
      </c>
      <c r="S26" s="5">
        <v>2794858</v>
      </c>
      <c r="T26" s="6">
        <f t="shared" si="8"/>
        <v>5.4607456844784448</v>
      </c>
      <c r="U26" s="6">
        <f t="shared" si="8"/>
        <v>5.3559104793896095</v>
      </c>
      <c r="V26" s="6">
        <f t="shared" si="8"/>
        <v>5.7601588345454404</v>
      </c>
      <c r="W26" s="5">
        <v>574737</v>
      </c>
      <c r="X26" s="5">
        <v>587366</v>
      </c>
      <c r="Y26" s="5">
        <v>559891</v>
      </c>
      <c r="Z26" s="6">
        <f t="shared" si="9"/>
        <v>13.261667823839829</v>
      </c>
      <c r="AA26" s="6">
        <f t="shared" si="9"/>
        <v>13.283403413878704</v>
      </c>
      <c r="AB26" s="6">
        <f t="shared" si="9"/>
        <v>13.235497400908809</v>
      </c>
      <c r="AC26" s="5">
        <v>49899</v>
      </c>
      <c r="AD26" s="5">
        <v>89860</v>
      </c>
      <c r="AE26" s="5">
        <v>78967</v>
      </c>
      <c r="AF26" s="6">
        <f t="shared" si="10"/>
        <v>10.817756241458644</v>
      </c>
      <c r="AG26" s="6">
        <f t="shared" si="10"/>
        <v>11.40600818262415</v>
      </c>
      <c r="AH26" s="6">
        <f t="shared" si="10"/>
        <v>11.276785322660233</v>
      </c>
      <c r="AI26" s="6">
        <v>3</v>
      </c>
      <c r="AJ26" s="6">
        <v>5.4</v>
      </c>
      <c r="AK26" s="6">
        <v>4.75</v>
      </c>
      <c r="AL26" s="6">
        <v>15.74</v>
      </c>
      <c r="AM26" s="6">
        <v>15.69</v>
      </c>
      <c r="AN26" s="6">
        <v>17.38</v>
      </c>
      <c r="AO26" s="6">
        <v>79.489999999999995</v>
      </c>
      <c r="AP26" s="6">
        <v>88.35</v>
      </c>
      <c r="AQ26" s="6">
        <v>107.86</v>
      </c>
      <c r="AR26" s="7">
        <v>43.75</v>
      </c>
      <c r="AS26" s="7">
        <v>43.75</v>
      </c>
      <c r="AT26" s="7">
        <v>43.75</v>
      </c>
    </row>
    <row r="27" spans="1:46" x14ac:dyDescent="0.25">
      <c r="A27">
        <v>23</v>
      </c>
      <c r="B27" t="s">
        <v>61</v>
      </c>
      <c r="C27" t="s">
        <v>62</v>
      </c>
      <c r="D27">
        <v>1969</v>
      </c>
      <c r="E27">
        <f t="shared" si="4"/>
        <v>48</v>
      </c>
      <c r="F27">
        <f t="shared" si="5"/>
        <v>49</v>
      </c>
      <c r="G27">
        <f t="shared" si="6"/>
        <v>50</v>
      </c>
      <c r="H27" s="5">
        <v>82297010</v>
      </c>
      <c r="I27" s="5">
        <v>83761946</v>
      </c>
      <c r="J27" s="5">
        <v>100803831</v>
      </c>
      <c r="K27" s="6">
        <f t="shared" si="7"/>
        <v>18.225845334489151</v>
      </c>
      <c r="L27" s="6">
        <f t="shared" si="7"/>
        <v>18.243489357303474</v>
      </c>
      <c r="M27" s="6">
        <f t="shared" si="7"/>
        <v>18.428686918831716</v>
      </c>
      <c r="N27" s="5">
        <v>69232394</v>
      </c>
      <c r="O27" s="5">
        <v>69979273</v>
      </c>
      <c r="P27" s="5">
        <v>85262393</v>
      </c>
      <c r="Q27" s="5">
        <v>13064616</v>
      </c>
      <c r="R27" s="5">
        <v>13782673</v>
      </c>
      <c r="S27" s="5">
        <v>15541438</v>
      </c>
      <c r="T27" s="6">
        <f t="shared" si="8"/>
        <v>5.299229154534661</v>
      </c>
      <c r="U27" s="6">
        <f t="shared" si="8"/>
        <v>5.0773368126777729</v>
      </c>
      <c r="V27" s="6">
        <f t="shared" si="8"/>
        <v>5.4861328147369628</v>
      </c>
      <c r="W27" s="5">
        <v>3508606</v>
      </c>
      <c r="X27" s="5">
        <v>3513837</v>
      </c>
      <c r="Y27" s="5">
        <v>3583527</v>
      </c>
      <c r="Z27" s="6">
        <f t="shared" si="9"/>
        <v>15.070729365559552</v>
      </c>
      <c r="AA27" s="6">
        <f t="shared" si="9"/>
        <v>15.07221916076829</v>
      </c>
      <c r="AB27" s="6">
        <f t="shared" si="9"/>
        <v>15.091858068921004</v>
      </c>
      <c r="AC27" s="5">
        <v>1300043</v>
      </c>
      <c r="AD27" s="5">
        <v>1599347</v>
      </c>
      <c r="AE27" s="5">
        <v>2002733</v>
      </c>
      <c r="AF27" s="6">
        <f t="shared" si="10"/>
        <v>14.077907898807812</v>
      </c>
      <c r="AG27" s="6">
        <f t="shared" si="10"/>
        <v>14.285105978904335</v>
      </c>
      <c r="AH27" s="6">
        <f t="shared" si="10"/>
        <v>14.510023305712789</v>
      </c>
      <c r="AI27" s="6">
        <v>187</v>
      </c>
      <c r="AJ27" s="6">
        <v>230</v>
      </c>
      <c r="AK27" s="6">
        <v>288</v>
      </c>
      <c r="AL27" s="6">
        <v>24.11</v>
      </c>
      <c r="AM27" s="6">
        <v>22.79</v>
      </c>
      <c r="AN27" s="6">
        <v>23.68</v>
      </c>
      <c r="AO27" s="6">
        <v>56.47</v>
      </c>
      <c r="AP27" s="6">
        <v>67.23</v>
      </c>
      <c r="AQ27" s="6">
        <v>69.67</v>
      </c>
      <c r="AR27" s="7">
        <v>50</v>
      </c>
      <c r="AS27" s="7">
        <v>56.25</v>
      </c>
      <c r="AT27" s="7">
        <v>56.25</v>
      </c>
    </row>
    <row r="28" spans="1:46" x14ac:dyDescent="0.25">
      <c r="A28">
        <v>24</v>
      </c>
      <c r="B28" t="s">
        <v>63</v>
      </c>
      <c r="C28" t="s">
        <v>64</v>
      </c>
      <c r="D28">
        <v>1941</v>
      </c>
      <c r="E28">
        <f t="shared" si="4"/>
        <v>76</v>
      </c>
      <c r="F28">
        <f t="shared" si="5"/>
        <v>77</v>
      </c>
      <c r="G28">
        <f t="shared" si="6"/>
        <v>78</v>
      </c>
      <c r="H28" s="5">
        <v>153773957</v>
      </c>
      <c r="I28" s="5">
        <v>173582894</v>
      </c>
      <c r="J28" s="5">
        <v>180706987</v>
      </c>
      <c r="K28" s="6">
        <f t="shared" si="7"/>
        <v>18.850994270398733</v>
      </c>
      <c r="L28" s="6">
        <f t="shared" si="7"/>
        <v>18.97216581846909</v>
      </c>
      <c r="M28" s="6">
        <f t="shared" si="7"/>
        <v>19.012387421112667</v>
      </c>
      <c r="N28" s="5">
        <v>131989603</v>
      </c>
      <c r="O28" s="5">
        <v>149154640</v>
      </c>
      <c r="P28" s="5">
        <v>153042184</v>
      </c>
      <c r="Q28" s="5">
        <v>21784354</v>
      </c>
      <c r="R28" s="5">
        <v>24428254</v>
      </c>
      <c r="S28" s="5">
        <v>27664803</v>
      </c>
      <c r="T28" s="6">
        <f t="shared" si="8"/>
        <v>6.0589174689320604</v>
      </c>
      <c r="U28" s="6">
        <f t="shared" si="8"/>
        <v>6.105824837092328</v>
      </c>
      <c r="V28" s="6">
        <f t="shared" si="8"/>
        <v>5.5320178495397201</v>
      </c>
      <c r="W28" s="5">
        <v>6039255</v>
      </c>
      <c r="X28" s="5">
        <v>6377935</v>
      </c>
      <c r="Y28" s="5">
        <v>6438932</v>
      </c>
      <c r="Z28" s="6">
        <f t="shared" si="9"/>
        <v>15.613791217932594</v>
      </c>
      <c r="AA28" s="6">
        <f t="shared" si="9"/>
        <v>15.668354935217675</v>
      </c>
      <c r="AB28" s="6">
        <f t="shared" si="9"/>
        <v>15.677873245818493</v>
      </c>
      <c r="AC28" s="5">
        <v>2175824</v>
      </c>
      <c r="AD28" s="5">
        <v>2638064</v>
      </c>
      <c r="AE28" s="5">
        <v>2939243</v>
      </c>
      <c r="AF28" s="6">
        <f t="shared" si="10"/>
        <v>14.592918001333874</v>
      </c>
      <c r="AG28" s="6">
        <f t="shared" si="10"/>
        <v>14.785555872768748</v>
      </c>
      <c r="AH28" s="6">
        <f t="shared" si="10"/>
        <v>14.893662623167231</v>
      </c>
      <c r="AI28" s="6">
        <v>94.83</v>
      </c>
      <c r="AJ28" s="6">
        <v>114.97</v>
      </c>
      <c r="AK28" s="6">
        <v>128.1</v>
      </c>
      <c r="AL28" s="6">
        <v>17.510000000000002</v>
      </c>
      <c r="AM28" s="6">
        <v>17.63</v>
      </c>
      <c r="AN28" s="6">
        <v>19.170000000000002</v>
      </c>
      <c r="AO28" s="6">
        <v>93.42</v>
      </c>
      <c r="AP28" s="6">
        <v>93.51</v>
      </c>
      <c r="AQ28" s="6">
        <v>94.08</v>
      </c>
      <c r="AR28" s="7">
        <v>68.75</v>
      </c>
      <c r="AS28" s="7">
        <v>68.75</v>
      </c>
      <c r="AT28" s="7">
        <v>68.75</v>
      </c>
    </row>
    <row r="29" spans="1:46" x14ac:dyDescent="0.25">
      <c r="A29">
        <v>25</v>
      </c>
      <c r="B29" t="s">
        <v>65</v>
      </c>
      <c r="C29" t="s">
        <v>66</v>
      </c>
      <c r="D29">
        <v>1971</v>
      </c>
      <c r="E29">
        <f t="shared" si="4"/>
        <v>46</v>
      </c>
      <c r="F29">
        <f t="shared" si="5"/>
        <v>47</v>
      </c>
      <c r="G29">
        <f t="shared" si="6"/>
        <v>48</v>
      </c>
      <c r="H29" s="5">
        <v>213541797</v>
      </c>
      <c r="I29" s="5">
        <v>207204418</v>
      </c>
      <c r="J29" s="5">
        <v>211287370</v>
      </c>
      <c r="K29" s="6">
        <f t="shared" si="7"/>
        <v>19.179343141964214</v>
      </c>
      <c r="L29" s="6">
        <f t="shared" si="7"/>
        <v>19.149216390516106</v>
      </c>
      <c r="M29" s="6">
        <f t="shared" si="7"/>
        <v>19.168729707964985</v>
      </c>
      <c r="N29" s="5">
        <v>177253066</v>
      </c>
      <c r="O29" s="5">
        <v>166457301</v>
      </c>
      <c r="P29" s="5">
        <v>166845656</v>
      </c>
      <c r="Q29" s="5">
        <v>36288731</v>
      </c>
      <c r="R29" s="5">
        <v>40747117</v>
      </c>
      <c r="S29" s="5">
        <v>44441714</v>
      </c>
      <c r="T29" s="6">
        <f t="shared" si="8"/>
        <v>4.8845209274471459</v>
      </c>
      <c r="U29" s="6">
        <f t="shared" si="8"/>
        <v>4.0851307590669546</v>
      </c>
      <c r="V29" s="6">
        <f t="shared" si="8"/>
        <v>3.7542579028342606</v>
      </c>
      <c r="W29" s="5">
        <v>8650954</v>
      </c>
      <c r="X29" s="5">
        <v>8964494</v>
      </c>
      <c r="Y29" s="5">
        <v>8968876</v>
      </c>
      <c r="Z29" s="6">
        <f t="shared" si="9"/>
        <v>15.973180161844017</v>
      </c>
      <c r="AA29" s="6">
        <f t="shared" si="9"/>
        <v>16.008782221710685</v>
      </c>
      <c r="AB29" s="6">
        <f t="shared" si="9"/>
        <v>16.009270919605974</v>
      </c>
      <c r="AC29" s="5">
        <v>2008437</v>
      </c>
      <c r="AD29" s="5">
        <v>3187157</v>
      </c>
      <c r="AE29" s="5">
        <v>3498299</v>
      </c>
      <c r="AF29" s="6">
        <f t="shared" si="10"/>
        <v>14.512867365597968</v>
      </c>
      <c r="AG29" s="6">
        <f t="shared" si="10"/>
        <v>14.974639854815543</v>
      </c>
      <c r="AH29" s="6">
        <f t="shared" si="10"/>
        <v>15.067787408323364</v>
      </c>
      <c r="AI29" s="6">
        <v>100.15</v>
      </c>
      <c r="AJ29" s="6">
        <v>129.22</v>
      </c>
      <c r="AK29" s="6">
        <v>137.69999999999999</v>
      </c>
      <c r="AL29" s="6">
        <v>21.99</v>
      </c>
      <c r="AM29" s="6">
        <v>23.33</v>
      </c>
      <c r="AN29" s="6">
        <v>23.41</v>
      </c>
      <c r="AO29" s="6">
        <v>96.28</v>
      </c>
      <c r="AP29" s="6">
        <v>104.15</v>
      </c>
      <c r="AQ29" s="6">
        <v>115.26</v>
      </c>
      <c r="AR29" s="7">
        <v>56.25</v>
      </c>
      <c r="AS29" s="7">
        <v>56.25</v>
      </c>
      <c r="AT29" s="7">
        <v>56.25</v>
      </c>
    </row>
  </sheetData>
  <mergeCells count="18">
    <mergeCell ref="AC3:AE3"/>
    <mergeCell ref="AF3:AH3"/>
    <mergeCell ref="AI3:AK3"/>
    <mergeCell ref="AL3:AN3"/>
    <mergeCell ref="AO3:AQ3"/>
    <mergeCell ref="AR3:AT3"/>
    <mergeCell ref="K3:M3"/>
    <mergeCell ref="N3:P3"/>
    <mergeCell ref="Q3:S3"/>
    <mergeCell ref="T3:V3"/>
    <mergeCell ref="W3:Y3"/>
    <mergeCell ref="Z3:AB3"/>
    <mergeCell ref="A3:A4"/>
    <mergeCell ref="B3:B4"/>
    <mergeCell ref="C3:C4"/>
    <mergeCell ref="D3:D4"/>
    <mergeCell ref="E3:G3"/>
    <mergeCell ref="H3:J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Laba Positif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ideapad</dc:creator>
  <cp:lastModifiedBy>ideapad</cp:lastModifiedBy>
  <dcterms:created xsi:type="dcterms:W3CDTF">2021-02-25T12:29:51Z</dcterms:created>
  <dcterms:modified xsi:type="dcterms:W3CDTF">2021-02-25T12:30:38Z</dcterms:modified>
</cp:coreProperties>
</file>